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P:\DI\CA METZ\PALAIS CAMBOUT\Dégats Eaux août 2024\OPERATION\4 - consultation TVX\DCE PLACE\"/>
    </mc:Choice>
  </mc:AlternateContent>
  <xr:revisionPtr revIDLastSave="0" documentId="8_{9D08228A-FC2A-45E5-9D39-6AC9ED03A51E}" xr6:coauthVersionLast="47" xr6:coauthVersionMax="47" xr10:uidLastSave="{00000000-0000-0000-0000-000000000000}"/>
  <bookViews>
    <workbookView xWindow="-120" yWindow="-120" windowWidth="29040" windowHeight="15720" tabRatio="924" firstSheet="1" activeTab="2" xr2:uid="{00000000-000D-0000-FFFF-FFFF00000000}"/>
  </bookViews>
  <sheets>
    <sheet name="TEST" sheetId="18" state="hidden" r:id="rId1"/>
    <sheet name="info" sheetId="17" r:id="rId2"/>
    <sheet name="LOT 02" sheetId="62" r:id="rId3"/>
  </sheets>
  <definedNames>
    <definedName name="_xlnm.Print_Titles" localSheetId="0">TEST!$1:$8</definedName>
    <definedName name="réf_Affaire">#REF!</definedName>
    <definedName name="réf_Client1">#REF!</definedName>
    <definedName name="réf_Client2">#REF!</definedName>
    <definedName name="réf_Client3">#REF!</definedName>
    <definedName name="réf_Date">#REF!</definedName>
    <definedName name="réf_Référence">#REF!</definedName>
    <definedName name="réf_Titre1">#REF!</definedName>
    <definedName name="réf_Titre2">#REF!</definedName>
    <definedName name="réf_Titre3">#REF!</definedName>
    <definedName name="_xlnm.Print_Area" localSheetId="1">info!$A$1:$F$39</definedName>
    <definedName name="_xlnm.Print_Area" localSheetId="2">'LOT 02'!$A$1:$G$87</definedName>
    <definedName name="_xlnm.Print_Area" localSheetId="0">TEST!$A$1:$E$118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4" i="62" l="1"/>
  <c r="G55" i="62"/>
  <c r="G48" i="62"/>
  <c r="G33" i="62"/>
  <c r="G28" i="62"/>
  <c r="G23" i="62"/>
  <c r="G30" i="62"/>
  <c r="G39" i="62"/>
  <c r="G38" i="62"/>
  <c r="G37" i="62"/>
  <c r="G29" i="62"/>
  <c r="G27" i="62"/>
  <c r="G26" i="62"/>
  <c r="G25" i="62"/>
  <c r="G46" i="62"/>
  <c r="G56" i="62" s="1"/>
  <c r="G47" i="62"/>
  <c r="G53" i="62"/>
  <c r="G51" i="62"/>
  <c r="G49" i="62"/>
  <c r="G31" i="62"/>
  <c r="G32" i="62"/>
  <c r="G24" i="62"/>
  <c r="G58" i="62"/>
  <c r="G60" i="62" s="1"/>
  <c r="G16" i="62"/>
  <c r="G15" i="62"/>
  <c r="G34" i="62" l="1"/>
  <c r="G42" i="62"/>
  <c r="G72" i="62" s="1"/>
  <c r="G75" i="62" s="1"/>
  <c r="G19" i="62"/>
  <c r="C5" i="62" l="1"/>
  <c r="G70" i="62"/>
  <c r="C7" i="62" l="1"/>
  <c r="B11" i="62"/>
  <c r="G87" i="62"/>
  <c r="B4" i="62"/>
  <c r="C4" i="62"/>
  <c r="C3" i="62"/>
  <c r="G1" i="62"/>
  <c r="E10" i="18"/>
  <c r="E11" i="18"/>
  <c r="E12" i="18"/>
  <c r="E13" i="18"/>
  <c r="E14" i="18"/>
  <c r="E15" i="18"/>
  <c r="E16" i="18"/>
  <c r="E92" i="18"/>
  <c r="E93" i="18"/>
  <c r="E94" i="18"/>
  <c r="E95" i="18"/>
  <c r="E96" i="18"/>
  <c r="E97" i="18"/>
  <c r="E98" i="18"/>
  <c r="E99" i="18"/>
  <c r="E100" i="18"/>
  <c r="E101" i="18"/>
  <c r="E102" i="18"/>
  <c r="E103" i="18"/>
  <c r="E104" i="18"/>
  <c r="E105" i="18"/>
  <c r="E106" i="18"/>
  <c r="E107" i="18"/>
  <c r="E108" i="18"/>
  <c r="E109" i="18"/>
  <c r="E110" i="18"/>
  <c r="E111" i="18"/>
  <c r="E112" i="18"/>
  <c r="E113" i="18"/>
  <c r="E114" i="18"/>
  <c r="E115" i="18"/>
  <c r="E116" i="18"/>
  <c r="E117" i="18"/>
  <c r="G73" i="62" l="1"/>
  <c r="G74" i="62" l="1"/>
  <c r="G76" i="62"/>
  <c r="G77" i="62" s="1"/>
</calcChain>
</file>

<file path=xl/sharedStrings.xml><?xml version="1.0" encoding="utf-8"?>
<sst xmlns="http://schemas.openxmlformats.org/spreadsheetml/2006/main" count="159" uniqueCount="123">
  <si>
    <t xml:space="preserve">Do </t>
  </si>
  <si>
    <t>Titre</t>
  </si>
  <si>
    <t xml:space="preserve">LOT 01 - </t>
  </si>
  <si>
    <t>CADRE DE DECOMPOSITION DU PRIX GLOBAL ET FORFAITAIRE</t>
  </si>
  <si>
    <t xml:space="preserve"> </t>
  </si>
  <si>
    <t>Page 1</t>
  </si>
  <si>
    <t>Numéro de prix</t>
  </si>
  <si>
    <t xml:space="preserve"> DESIGNATION DES OUVRAGES</t>
  </si>
  <si>
    <t xml:space="preserve"> UNITE</t>
  </si>
  <si>
    <t>QUANTITE</t>
  </si>
  <si>
    <t>P.U. HT</t>
  </si>
  <si>
    <t xml:space="preserve"> TOTAL</t>
  </si>
  <si>
    <t>sc</t>
  </si>
  <si>
    <t>U</t>
  </si>
  <si>
    <t>LOT 01 - ????</t>
  </si>
  <si>
    <t>FICHE A REMPLIR OBLIGATOIREMENT</t>
  </si>
  <si>
    <t>LISTE DES LOTS</t>
  </si>
  <si>
    <t xml:space="preserve">CADRE DE DECOMPOSITION </t>
  </si>
  <si>
    <t>DU PRIX GLOBAL ET FORFAITAIRE</t>
  </si>
  <si>
    <t>Constitution du DOE</t>
  </si>
  <si>
    <t>5.</t>
  </si>
  <si>
    <t>Numéro de l'article CCTP</t>
  </si>
  <si>
    <t xml:space="preserve"> TOTAL HT</t>
  </si>
  <si>
    <t>Les quantités ne sont données qu'à titre indicatif, l'entrepreneur est tenu de les vérifier, elles n'enlévent rien au caractère global et forfaitaire de la proposition.</t>
  </si>
  <si>
    <t>TRAVAUX PREPARATOIRES</t>
  </si>
  <si>
    <t>M2</t>
  </si>
  <si>
    <t>TVA 20%</t>
  </si>
  <si>
    <t>Nettoyage du terrain</t>
  </si>
  <si>
    <t>QUANTITE AME</t>
  </si>
  <si>
    <t>QUANTITE ENTREPRISE</t>
  </si>
  <si>
    <t>Compris</t>
  </si>
  <si>
    <t>FT</t>
  </si>
  <si>
    <t>Ferme porte à glissière</t>
  </si>
  <si>
    <t>Fait à:</t>
  </si>
  <si>
    <t>Le :</t>
  </si>
  <si>
    <t>Bon pour accord, signature client:</t>
  </si>
  <si>
    <t>Signature et cachet de l'entreprise :</t>
  </si>
  <si>
    <t>Installation de chantier  néant attribué au lot 01</t>
  </si>
  <si>
    <t>6.</t>
  </si>
  <si>
    <t>Fourniture et pose de butées de portes</t>
  </si>
  <si>
    <t xml:space="preserve"> TOTAL TTC</t>
  </si>
  <si>
    <t>7.</t>
  </si>
  <si>
    <t>4.1</t>
  </si>
  <si>
    <t>4.2</t>
  </si>
  <si>
    <t>4.3</t>
  </si>
  <si>
    <t>4.4</t>
  </si>
  <si>
    <t>6.1</t>
  </si>
  <si>
    <t>6.2</t>
  </si>
  <si>
    <t>6.3</t>
  </si>
  <si>
    <t>6.4</t>
  </si>
  <si>
    <t>6.5</t>
  </si>
  <si>
    <t>EN BASE  TOTAL HT :</t>
  </si>
  <si>
    <t>Nettoyage général de mise en service (nettoyage de finition)</t>
  </si>
  <si>
    <t>5.1</t>
  </si>
  <si>
    <t xml:space="preserve">LOT 02 PLATRERIE / FAUX PLAFONDS/ CLOISONS  /MENUISERIES INTERIEURES </t>
  </si>
  <si>
    <t>SOUS TOTAL CHAP</t>
  </si>
  <si>
    <t>AUTRE PROPOSITION ENTREPRISE HORS ARTICLES PRESENT DANS LE CCTP</t>
  </si>
  <si>
    <t>ENS</t>
  </si>
  <si>
    <t>Ensemble des contraintes phasage et maintien du site en activité</t>
  </si>
  <si>
    <t>5.1.1</t>
  </si>
  <si>
    <t>5.1.2</t>
  </si>
  <si>
    <t>5.1.3</t>
  </si>
  <si>
    <t>4</t>
  </si>
  <si>
    <t>DESCRIPTIONS DES OUVRAGES CLOISONS - PLATRERIE</t>
  </si>
  <si>
    <t>DESCRIPTION DES OUVRAGES DE CLOISONS / cloisons amovible – PLATRERIE</t>
  </si>
  <si>
    <t>5.1.4</t>
  </si>
  <si>
    <t>5.1.5</t>
  </si>
  <si>
    <t>5.1.6</t>
  </si>
  <si>
    <t>5.1.7</t>
  </si>
  <si>
    <t>5.1.8</t>
  </si>
  <si>
    <t>Renfort dans cloisons pour fixation des appareillages divers</t>
  </si>
  <si>
    <t>DESCRIPTIONS DES OUVRAGES DE FAUX PLAFONDS</t>
  </si>
  <si>
    <t>DESCRIPTIONS DES OUVRAGES DE MENUISERIE INTERIEURE</t>
  </si>
  <si>
    <t>7.1</t>
  </si>
  <si>
    <t>Traçage et pose des huisseries dans cloison</t>
  </si>
  <si>
    <t>7.2</t>
  </si>
  <si>
    <t>7.3</t>
  </si>
  <si>
    <t>7.4</t>
  </si>
  <si>
    <t>7.5</t>
  </si>
  <si>
    <t>7.6</t>
  </si>
  <si>
    <t>7.7</t>
  </si>
  <si>
    <t>Fourniture et pose ensemble quincaillerie suivant localisation</t>
  </si>
  <si>
    <t>7.8</t>
  </si>
  <si>
    <t>Organigramme</t>
  </si>
  <si>
    <t>DESCRIPTIONS DES OUVRAGES NETTOYAGE</t>
  </si>
  <si>
    <t>8.1</t>
  </si>
  <si>
    <t>8.</t>
  </si>
  <si>
    <t>Bouchâge au plâtre divers et finitions suite aux déposes d'anciennes cloisons et équipements (visses, trous, clous, etc…)</t>
  </si>
  <si>
    <t>5.1.9</t>
  </si>
  <si>
    <t>Ouvrages de finitions</t>
  </si>
  <si>
    <t>Réservation passage appareillage d’éclairage et autres</t>
  </si>
  <si>
    <t>LOT 05 PLOMBERIE SANITAIRE</t>
  </si>
  <si>
    <t>LOT 06 ELECTRICITE</t>
  </si>
  <si>
    <t xml:space="preserve">LOT 03 REVÊTEMENTS DE SOLS </t>
  </si>
  <si>
    <t>LOT 01 INSTALLATION - PREPARATION DE CHANTIER - DEMOLITION</t>
  </si>
  <si>
    <t>5.1.10</t>
  </si>
  <si>
    <t>7.9</t>
  </si>
  <si>
    <t>MINISTERE DE LA JUSTICE
 31 Rue du Cambout 57000 Metz</t>
  </si>
  <si>
    <t>Rénovation du Palais Cambout suite à dégâts des eaux</t>
  </si>
  <si>
    <t xml:space="preserve"> Porte moulurée similaire existant 
+ Menuiserie embrasure porte noté P2</t>
  </si>
  <si>
    <t xml:space="preserve">1 bloc-porte CF 1/2H avec ferme-porte 93x 204 RDC noté P1 </t>
  </si>
  <si>
    <t xml:space="preserve"> Coffrage réseaux toute hauteur 72/48</t>
  </si>
  <si>
    <t xml:space="preserve"> Doublage 98/48</t>
  </si>
  <si>
    <t xml:space="preserve"> Coffrage réseaux hauteur environ 40 cm</t>
  </si>
  <si>
    <t>Sous-face porche : plafond (reprise au plâtre)</t>
  </si>
  <si>
    <t>Reprise mur et peinture soubassement environ 70 cm soubassement</t>
  </si>
  <si>
    <t>Faux plafond dalles 60x60 cm R+1</t>
  </si>
  <si>
    <t>Faux plafond CF dalles 60x60 cm Rockfon® Fire Resistant 60 (EI 60) RDC</t>
  </si>
  <si>
    <t xml:space="preserve"> SONDAGE Dalles FP à replacer RDC</t>
  </si>
  <si>
    <t>Reprise locaux après curage  Bureau 06, dégagement 08, Salle de convivialité 09  Reprises murs RDC</t>
  </si>
  <si>
    <t xml:space="preserve">LOT 04 PEINTURES -SIGNALETIQUE </t>
  </si>
  <si>
    <t>AME PHASE DCE ind B</t>
  </si>
  <si>
    <t>PSE 1 Cloison plaque de plâtre PLACO 98/48 - 2 BA13 bureau 101</t>
  </si>
  <si>
    <t xml:space="preserve">Sous-face porche : reprise </t>
  </si>
  <si>
    <t>5.1.11</t>
  </si>
  <si>
    <t>PSE 2 Cloison plaque de plâtre PLACO CF EI60 98/48 - Salle d'auscultation</t>
  </si>
  <si>
    <t>PSE 1  3 blocs-portes 83/204 noté P3/P4/P5 bureau 101</t>
  </si>
  <si>
    <t>COMPRIS PSE  TOTAL HT :</t>
  </si>
  <si>
    <t>7.11</t>
  </si>
  <si>
    <t>7.10</t>
  </si>
  <si>
    <t>agencement : tisanerie pour espace de convivialité ( Façade bois + plan de travail blanc+ Tablettes bois)</t>
  </si>
  <si>
    <t>agencement : Rangement toute hauteur prof. 40cm Espace de convivialité (portes bois+ étagères)</t>
  </si>
  <si>
    <t>PSE 2  1 bloc-porte 93/204 CF EI30 P6 salle d'auscultation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</si>
</sst>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 * #,##0.00_)\ &quot;€&quot;_ ;_ * \(#,##0.00\)\ &quot;€&quot;_ ;_ * &quot;-&quot;??_)\ &quot;€&quot;_ ;_ @_ "/>
    <numFmt numFmtId="165" formatCode="#,##0.00&quot; F&quot;;\-#,##0.00&quot; F&quot;"/>
    <numFmt numFmtId="166" formatCode="#,##0.00&quot; F&quot;;[Red]\-#,##0.00&quot; F&quot;"/>
    <numFmt numFmtId="167" formatCode="#,##0.00&quot;¤&quot;"/>
    <numFmt numFmtId="168" formatCode="#,##0.00\ &quot;€&quot;"/>
    <numFmt numFmtId="171" formatCode="_-* #,##0.00\ [$€-1]_-;\-* #,##0.00\ [$€-1]_-;_-* &quot;-&quot;??\ [$€-1]_-"/>
    <numFmt numFmtId="172" formatCode="#,##0.00&quot;  &quot;"/>
    <numFmt numFmtId="173" formatCode="#,##0.00&quot; &quot;"/>
    <numFmt numFmtId="174" formatCode="0&quot;   &quot;"/>
  </numFmts>
  <fonts count="23">
    <font>
      <b/>
      <sz val="10"/>
      <name val="Times"/>
    </font>
    <font>
      <sz val="10"/>
      <name val="Geneva"/>
      <family val="2"/>
    </font>
    <font>
      <sz val="9"/>
      <name val="Times"/>
      <family val="1"/>
    </font>
    <font>
      <sz val="10"/>
      <name val="Times"/>
      <family val="1"/>
    </font>
    <font>
      <sz val="10"/>
      <name val="Helvetica"/>
      <family val="2"/>
    </font>
    <font>
      <b/>
      <sz val="10"/>
      <name val="Helvetica"/>
      <family val="2"/>
    </font>
    <font>
      <b/>
      <u/>
      <sz val="12"/>
      <name val="Helvetica"/>
      <family val="2"/>
    </font>
    <font>
      <sz val="8"/>
      <name val="Verdana"/>
      <family val="2"/>
    </font>
    <font>
      <sz val="12"/>
      <name val="Times New Roman"/>
      <family val="1"/>
    </font>
    <font>
      <b/>
      <sz val="8"/>
      <name val="Times"/>
    </font>
    <font>
      <b/>
      <u/>
      <sz val="10"/>
      <color theme="11"/>
      <name val="Times"/>
    </font>
    <font>
      <sz val="10"/>
      <name val="Geneva"/>
      <family val="2"/>
    </font>
    <font>
      <b/>
      <sz val="10"/>
      <name val="Times"/>
      <family val="1"/>
    </font>
    <font>
      <b/>
      <sz val="10"/>
      <name val="Calibri"/>
      <family val="2"/>
    </font>
    <font>
      <sz val="10"/>
      <name val="Calibri"/>
      <family val="2"/>
    </font>
    <font>
      <b/>
      <sz val="9"/>
      <name val="Helvetica"/>
      <family val="2"/>
    </font>
    <font>
      <sz val="9"/>
      <name val="Helvetica"/>
      <family val="2"/>
    </font>
    <font>
      <sz val="10"/>
      <name val="Arial"/>
      <family val="2"/>
    </font>
    <font>
      <b/>
      <i/>
      <u/>
      <sz val="10"/>
      <name val="Calibri"/>
      <family val="2"/>
    </font>
    <font>
      <u/>
      <sz val="8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b/>
      <u/>
      <sz val="10"/>
      <color indexed="12"/>
      <name val="Times"/>
      <family val="1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indexed="64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</borders>
  <cellStyleXfs count="41">
    <xf numFmtId="165" fontId="0" fillId="0" borderId="1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0" fontId="8" fillId="0" borderId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6" fontId="11" fillId="0" borderId="0" applyFont="0" applyFill="0" applyBorder="0" applyAlignment="0" applyProtection="0"/>
    <xf numFmtId="165" fontId="12" fillId="0" borderId="1"/>
    <xf numFmtId="0" fontId="15" fillId="0" borderId="10" applyNumberFormat="0" applyFill="0" applyBorder="0">
      <alignment horizontal="left"/>
      <protection locked="0"/>
    </xf>
    <xf numFmtId="0" fontId="16" fillId="0" borderId="4" applyNumberFormat="0" applyFill="0" applyBorder="0" applyAlignment="0">
      <protection locked="0"/>
    </xf>
    <xf numFmtId="0" fontId="16" fillId="0" borderId="10" applyNumberFormat="0" applyFill="0" applyBorder="0">
      <alignment horizontal="center"/>
      <protection locked="0"/>
    </xf>
    <xf numFmtId="172" fontId="16" fillId="0" borderId="10" applyFill="0" applyBorder="0" applyAlignment="0"/>
    <xf numFmtId="0" fontId="15" fillId="0" borderId="0" applyNumberFormat="0" applyFill="0" applyBorder="0">
      <alignment horizontal="right"/>
      <protection locked="0"/>
    </xf>
    <xf numFmtId="173" fontId="15" fillId="0" borderId="13" applyFill="0" applyBorder="0" applyAlignment="0"/>
    <xf numFmtId="174" fontId="16" fillId="0" borderId="10" applyFill="0" applyBorder="0" applyAlignment="0">
      <protection locked="0"/>
    </xf>
    <xf numFmtId="172" fontId="16" fillId="0" borderId="10" applyFill="0" applyBorder="0" applyAlignment="0">
      <protection locked="0"/>
    </xf>
    <xf numFmtId="0" fontId="17" fillId="0" borderId="0"/>
    <xf numFmtId="164" fontId="12" fillId="0" borderId="0" applyFon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166" fontId="1" fillId="0" borderId="0" applyFont="0" applyFill="0" applyBorder="0" applyAlignment="0" applyProtection="0"/>
  </cellStyleXfs>
  <cellXfs count="181">
    <xf numFmtId="165" fontId="0" fillId="0" borderId="1" xfId="0"/>
    <xf numFmtId="165" fontId="2" fillId="0" borderId="0" xfId="0" applyFont="1" applyBorder="1" applyAlignment="1">
      <alignment vertical="center"/>
    </xf>
    <xf numFmtId="165" fontId="3" fillId="0" borderId="0" xfId="0" applyFont="1" applyBorder="1" applyAlignment="1">
      <alignment vertical="center"/>
    </xf>
    <xf numFmtId="1" fontId="3" fillId="0" borderId="0" xfId="0" applyNumberFormat="1" applyFont="1" applyBorder="1" applyAlignment="1">
      <alignment vertical="center"/>
    </xf>
    <xf numFmtId="165" fontId="4" fillId="0" borderId="2" xfId="0" applyFont="1" applyBorder="1" applyAlignment="1">
      <alignment horizontal="left" vertical="center"/>
    </xf>
    <xf numFmtId="165" fontId="4" fillId="0" borderId="3" xfId="0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/>
    </xf>
    <xf numFmtId="165" fontId="4" fillId="0" borderId="3" xfId="0" applyFont="1" applyBorder="1" applyAlignment="1">
      <alignment vertical="center"/>
    </xf>
    <xf numFmtId="165" fontId="5" fillId="0" borderId="4" xfId="0" applyFont="1" applyBorder="1" applyAlignment="1">
      <alignment vertical="center"/>
    </xf>
    <xf numFmtId="165" fontId="4" fillId="0" borderId="0" xfId="0" applyFont="1" applyBorder="1" applyAlignment="1">
      <alignment vertical="center"/>
    </xf>
    <xf numFmtId="1" fontId="4" fillId="0" borderId="0" xfId="0" applyNumberFormat="1" applyFont="1" applyBorder="1" applyAlignment="1">
      <alignment vertical="center"/>
    </xf>
    <xf numFmtId="165" fontId="4" fillId="0" borderId="5" xfId="0" applyFont="1" applyBorder="1" applyAlignment="1">
      <alignment vertical="center"/>
    </xf>
    <xf numFmtId="165" fontId="4" fillId="0" borderId="4" xfId="0" applyFont="1" applyBorder="1" applyAlignment="1">
      <alignment vertical="center"/>
    </xf>
    <xf numFmtId="165" fontId="5" fillId="0" borderId="0" xfId="0" applyFont="1" applyBorder="1" applyAlignment="1">
      <alignment vertical="center"/>
    </xf>
    <xf numFmtId="165" fontId="4" fillId="0" borderId="6" xfId="0" applyFont="1" applyBorder="1" applyAlignment="1">
      <alignment vertical="center"/>
    </xf>
    <xf numFmtId="165" fontId="4" fillId="0" borderId="7" xfId="0" applyFont="1" applyBorder="1" applyAlignment="1">
      <alignment vertical="center"/>
    </xf>
    <xf numFmtId="1" fontId="4" fillId="0" borderId="7" xfId="0" applyNumberFormat="1" applyFont="1" applyBorder="1" applyAlignment="1">
      <alignment vertical="center"/>
    </xf>
    <xf numFmtId="165" fontId="4" fillId="0" borderId="8" xfId="0" applyFont="1" applyBorder="1" applyAlignment="1">
      <alignment horizontal="right" vertical="center"/>
    </xf>
    <xf numFmtId="165" fontId="4" fillId="0" borderId="9" xfId="0" applyFont="1" applyBorder="1" applyAlignment="1">
      <alignment vertical="center"/>
    </xf>
    <xf numFmtId="165" fontId="4" fillId="0" borderId="9" xfId="0" applyFont="1" applyBorder="1" applyAlignment="1">
      <alignment horizontal="center" vertical="center"/>
    </xf>
    <xf numFmtId="1" fontId="4" fillId="0" borderId="9" xfId="0" applyNumberFormat="1" applyFont="1" applyBorder="1" applyAlignment="1">
      <alignment horizontal="center" vertical="center"/>
    </xf>
    <xf numFmtId="165" fontId="4" fillId="0" borderId="10" xfId="0" applyFont="1" applyBorder="1" applyAlignment="1">
      <alignment horizontal="center" vertical="center"/>
    </xf>
    <xf numFmtId="1" fontId="4" fillId="0" borderId="10" xfId="0" applyNumberFormat="1" applyFont="1" applyBorder="1" applyAlignment="1">
      <alignment horizontal="center" vertical="center"/>
    </xf>
    <xf numFmtId="165" fontId="4" fillId="0" borderId="11" xfId="0" applyFont="1" applyBorder="1" applyAlignment="1">
      <alignment vertical="center"/>
    </xf>
    <xf numFmtId="165" fontId="4" fillId="0" borderId="11" xfId="0" applyFont="1" applyBorder="1" applyAlignment="1">
      <alignment horizontal="center" vertical="center"/>
    </xf>
    <xf numFmtId="1" fontId="4" fillId="0" borderId="11" xfId="0" applyNumberFormat="1" applyFont="1" applyBorder="1" applyAlignment="1">
      <alignment horizontal="center" vertical="center"/>
    </xf>
    <xf numFmtId="165" fontId="4" fillId="0" borderId="12" xfId="0" applyFont="1" applyBorder="1" applyAlignment="1">
      <alignment vertical="center"/>
    </xf>
    <xf numFmtId="165" fontId="4" fillId="0" borderId="1" xfId="0" applyFont="1" applyAlignment="1">
      <alignment horizontal="left" vertical="center"/>
    </xf>
    <xf numFmtId="165" fontId="4" fillId="0" borderId="1" xfId="0" applyFont="1" applyAlignment="1">
      <alignment horizontal="center" vertical="center"/>
    </xf>
    <xf numFmtId="4" fontId="4" fillId="0" borderId="1" xfId="0" applyNumberFormat="1" applyFont="1" applyAlignment="1">
      <alignment horizontal="center" vertical="center"/>
    </xf>
    <xf numFmtId="165" fontId="5" fillId="0" borderId="1" xfId="0" applyFont="1" applyAlignment="1">
      <alignment horizontal="right" vertical="center"/>
    </xf>
    <xf numFmtId="165" fontId="4" fillId="0" borderId="13" xfId="0" applyFont="1" applyBorder="1" applyAlignment="1">
      <alignment horizontal="center" vertical="center"/>
    </xf>
    <xf numFmtId="4" fontId="4" fillId="0" borderId="13" xfId="0" applyNumberFormat="1" applyFont="1" applyBorder="1" applyAlignment="1">
      <alignment horizontal="center" vertical="center"/>
    </xf>
    <xf numFmtId="165" fontId="5" fillId="0" borderId="13" xfId="0" applyFont="1" applyBorder="1" applyAlignment="1">
      <alignment horizontal="right" vertical="center"/>
    </xf>
    <xf numFmtId="165" fontId="4" fillId="0" borderId="1" xfId="0" applyFont="1" applyAlignment="1">
      <alignment vertical="center"/>
    </xf>
    <xf numFmtId="14" fontId="5" fillId="0" borderId="14" xfId="0" applyNumberFormat="1" applyFont="1" applyBorder="1" applyAlignment="1">
      <alignment vertical="center"/>
    </xf>
    <xf numFmtId="165" fontId="4" fillId="0" borderId="5" xfId="0" applyFont="1" applyBorder="1" applyAlignment="1">
      <alignment horizontal="right" vertical="center"/>
    </xf>
    <xf numFmtId="165" fontId="5" fillId="0" borderId="1" xfId="0" applyFont="1" applyAlignment="1">
      <alignment horizontal="left" vertical="center"/>
    </xf>
    <xf numFmtId="165" fontId="6" fillId="0" borderId="1" xfId="0" applyFont="1" applyAlignment="1">
      <alignment horizontal="center" vertical="center"/>
    </xf>
    <xf numFmtId="167" fontId="4" fillId="0" borderId="9" xfId="0" applyNumberFormat="1" applyFont="1" applyBorder="1" applyAlignment="1">
      <alignment horizontal="center" vertical="center"/>
    </xf>
    <xf numFmtId="167" fontId="4" fillId="0" borderId="9" xfId="0" applyNumberFormat="1" applyFont="1" applyBorder="1" applyAlignment="1">
      <alignment vertical="center"/>
    </xf>
    <xf numFmtId="167" fontId="4" fillId="0" borderId="1" xfId="0" applyNumberFormat="1" applyFont="1" applyAlignment="1">
      <alignment vertical="center"/>
    </xf>
    <xf numFmtId="167" fontId="4" fillId="0" borderId="15" xfId="0" applyNumberFormat="1" applyFont="1" applyBorder="1" applyAlignment="1">
      <alignment vertical="center"/>
    </xf>
    <xf numFmtId="167" fontId="4" fillId="0" borderId="16" xfId="0" applyNumberFormat="1" applyFont="1" applyBorder="1" applyAlignment="1">
      <alignment vertical="center"/>
    </xf>
    <xf numFmtId="167" fontId="5" fillId="0" borderId="13" xfId="0" applyNumberFormat="1" applyFont="1" applyBorder="1" applyAlignment="1">
      <alignment vertical="center"/>
    </xf>
    <xf numFmtId="165" fontId="14" fillId="0" borderId="10" xfId="0" applyFont="1" applyBorder="1" applyAlignment="1">
      <alignment horizontal="center" vertical="center"/>
    </xf>
    <xf numFmtId="1" fontId="14" fillId="0" borderId="10" xfId="0" applyNumberFormat="1" applyFont="1" applyBorder="1" applyAlignment="1">
      <alignment horizontal="center" vertical="center" wrapText="1"/>
    </xf>
    <xf numFmtId="1" fontId="14" fillId="3" borderId="10" xfId="0" applyNumberFormat="1" applyFont="1" applyFill="1" applyBorder="1" applyAlignment="1">
      <alignment horizontal="center" vertical="center" wrapText="1"/>
    </xf>
    <xf numFmtId="165" fontId="14" fillId="0" borderId="10" xfId="0" applyFont="1" applyBorder="1" applyAlignment="1">
      <alignment horizontal="center" vertical="center" wrapText="1"/>
    </xf>
    <xf numFmtId="165" fontId="14" fillId="0" borderId="9" xfId="0" applyFont="1" applyBorder="1" applyAlignment="1">
      <alignment vertical="center"/>
    </xf>
    <xf numFmtId="165" fontId="14" fillId="0" borderId="9" xfId="0" applyFont="1" applyBorder="1" applyAlignment="1">
      <alignment horizontal="center" vertical="center"/>
    </xf>
    <xf numFmtId="165" fontId="14" fillId="0" borderId="8" xfId="0" applyFont="1" applyBorder="1" applyAlignment="1">
      <alignment horizontal="right" vertical="center"/>
    </xf>
    <xf numFmtId="1" fontId="14" fillId="0" borderId="7" xfId="0" applyNumberFormat="1" applyFont="1" applyBorder="1" applyAlignment="1">
      <alignment vertical="center"/>
    </xf>
    <xf numFmtId="165" fontId="14" fillId="0" borderId="7" xfId="0" applyFont="1" applyBorder="1" applyAlignment="1">
      <alignment vertical="center"/>
    </xf>
    <xf numFmtId="165" fontId="14" fillId="0" borderId="6" xfId="0" applyFont="1" applyBorder="1" applyAlignment="1">
      <alignment vertical="center"/>
    </xf>
    <xf numFmtId="165" fontId="14" fillId="0" borderId="5" xfId="0" applyFont="1" applyBorder="1" applyAlignment="1">
      <alignment vertical="center"/>
    </xf>
    <xf numFmtId="1" fontId="14" fillId="0" borderId="0" xfId="0" applyNumberFormat="1" applyFont="1" applyBorder="1" applyAlignment="1">
      <alignment vertical="center"/>
    </xf>
    <xf numFmtId="165" fontId="14" fillId="0" borderId="5" xfId="0" applyFont="1" applyBorder="1" applyAlignment="1">
      <alignment horizontal="right" vertical="center"/>
    </xf>
    <xf numFmtId="165" fontId="14" fillId="0" borderId="4" xfId="0" applyFont="1" applyBorder="1" applyAlignment="1">
      <alignment vertical="center"/>
    </xf>
    <xf numFmtId="167" fontId="14" fillId="0" borderId="0" xfId="0" applyNumberFormat="1" applyFont="1" applyBorder="1" applyAlignment="1">
      <alignment vertical="center"/>
    </xf>
    <xf numFmtId="165" fontId="14" fillId="0" borderId="0" xfId="0" applyFont="1" applyBorder="1" applyAlignment="1">
      <alignment vertical="center"/>
    </xf>
    <xf numFmtId="14" fontId="14" fillId="0" borderId="14" xfId="0" applyNumberFormat="1" applyFont="1" applyBorder="1" applyAlignment="1">
      <alignment vertical="center"/>
    </xf>
    <xf numFmtId="165" fontId="14" fillId="0" borderId="2" xfId="0" applyFont="1" applyBorder="1" applyAlignment="1">
      <alignment vertical="center"/>
    </xf>
    <xf numFmtId="165" fontId="13" fillId="0" borderId="1" xfId="0" applyFont="1" applyAlignment="1">
      <alignment horizontal="left" vertical="center" wrapText="1"/>
    </xf>
    <xf numFmtId="168" fontId="14" fillId="0" borderId="1" xfId="0" applyNumberFormat="1" applyFont="1" applyAlignment="1">
      <alignment vertical="center"/>
    </xf>
    <xf numFmtId="4" fontId="14" fillId="0" borderId="1" xfId="0" applyNumberFormat="1" applyFont="1" applyAlignment="1">
      <alignment horizontal="center" vertical="center"/>
    </xf>
    <xf numFmtId="4" fontId="14" fillId="3" borderId="1" xfId="0" applyNumberFormat="1" applyFont="1" applyFill="1" applyAlignment="1">
      <alignment horizontal="center" vertical="center"/>
    </xf>
    <xf numFmtId="165" fontId="14" fillId="0" borderId="1" xfId="0" applyFont="1" applyAlignment="1">
      <alignment horizontal="left" vertical="center" wrapText="1"/>
    </xf>
    <xf numFmtId="165" fontId="14" fillId="0" borderId="1" xfId="0" applyFont="1" applyAlignment="1">
      <alignment horizontal="center" vertical="center" wrapText="1"/>
    </xf>
    <xf numFmtId="168" fontId="14" fillId="0" borderId="15" xfId="0" applyNumberFormat="1" applyFont="1" applyBorder="1" applyAlignment="1">
      <alignment vertical="center"/>
    </xf>
    <xf numFmtId="168" fontId="13" fillId="0" borderId="21" xfId="0" applyNumberFormat="1" applyFont="1" applyBorder="1" applyAlignment="1">
      <alignment vertical="center"/>
    </xf>
    <xf numFmtId="165" fontId="14" fillId="0" borderId="11" xfId="0" applyFont="1" applyBorder="1" applyAlignment="1">
      <alignment horizontal="center" vertical="center"/>
    </xf>
    <xf numFmtId="165" fontId="14" fillId="0" borderId="11" xfId="0" applyFont="1" applyBorder="1" applyAlignment="1">
      <alignment vertical="center"/>
    </xf>
    <xf numFmtId="165" fontId="14" fillId="0" borderId="1" xfId="0" applyFont="1" applyAlignment="1">
      <alignment horizontal="center" vertical="center"/>
    </xf>
    <xf numFmtId="165" fontId="13" fillId="0" borderId="1" xfId="0" applyFont="1" applyAlignment="1">
      <alignment horizontal="center" vertical="center"/>
    </xf>
    <xf numFmtId="4" fontId="14" fillId="0" borderId="1" xfId="0" applyNumberFormat="1" applyFont="1" applyAlignment="1">
      <alignment horizontal="center" vertical="center" wrapText="1"/>
    </xf>
    <xf numFmtId="4" fontId="14" fillId="3" borderId="1" xfId="0" applyNumberFormat="1" applyFont="1" applyFill="1" applyAlignment="1">
      <alignment horizontal="center" vertical="center" wrapText="1"/>
    </xf>
    <xf numFmtId="165" fontId="14" fillId="0" borderId="0" xfId="0" applyFont="1" applyBorder="1" applyAlignment="1">
      <alignment vertical="center" wrapText="1"/>
    </xf>
    <xf numFmtId="167" fontId="14" fillId="0" borderId="0" xfId="0" applyNumberFormat="1" applyFont="1" applyBorder="1" applyAlignment="1">
      <alignment vertical="center" wrapText="1"/>
    </xf>
    <xf numFmtId="168" fontId="14" fillId="0" borderId="1" xfId="0" applyNumberFormat="1" applyFont="1" applyAlignment="1">
      <alignment vertical="center" wrapText="1"/>
    </xf>
    <xf numFmtId="165" fontId="18" fillId="2" borderId="1" xfId="0" applyFont="1" applyFill="1" applyAlignment="1">
      <alignment horizontal="right" vertical="center" wrapText="1"/>
    </xf>
    <xf numFmtId="165" fontId="14" fillId="2" borderId="17" xfId="0" applyFont="1" applyFill="1" applyBorder="1" applyAlignment="1">
      <alignment horizontal="center" vertical="center"/>
    </xf>
    <xf numFmtId="4" fontId="14" fillId="2" borderId="17" xfId="0" applyNumberFormat="1" applyFont="1" applyFill="1" applyBorder="1" applyAlignment="1">
      <alignment horizontal="center" vertical="center"/>
    </xf>
    <xf numFmtId="4" fontId="14" fillId="2" borderId="25" xfId="0" applyNumberFormat="1" applyFont="1" applyFill="1" applyBorder="1" applyAlignment="1">
      <alignment horizontal="center" vertical="center"/>
    </xf>
    <xf numFmtId="167" fontId="14" fillId="2" borderId="18" xfId="0" applyNumberFormat="1" applyFont="1" applyFill="1" applyBorder="1" applyAlignment="1">
      <alignment horizontal="right" vertical="center"/>
    </xf>
    <xf numFmtId="168" fontId="13" fillId="2" borderId="26" xfId="0" applyNumberFormat="1" applyFont="1" applyFill="1" applyBorder="1" applyAlignment="1">
      <alignment vertical="center"/>
    </xf>
    <xf numFmtId="165" fontId="14" fillId="2" borderId="1" xfId="0" applyFont="1" applyFill="1" applyAlignment="1">
      <alignment horizontal="center" vertical="center"/>
    </xf>
    <xf numFmtId="4" fontId="14" fillId="2" borderId="1" xfId="0" applyNumberFormat="1" applyFont="1" applyFill="1" applyAlignment="1">
      <alignment horizontal="center" vertical="center"/>
    </xf>
    <xf numFmtId="4" fontId="14" fillId="2" borderId="15" xfId="0" applyNumberFormat="1" applyFont="1" applyFill="1" applyBorder="1" applyAlignment="1">
      <alignment horizontal="center" vertical="center"/>
    </xf>
    <xf numFmtId="167" fontId="14" fillId="2" borderId="23" xfId="0" applyNumberFormat="1" applyFont="1" applyFill="1" applyBorder="1" applyAlignment="1">
      <alignment horizontal="right" vertical="center"/>
    </xf>
    <xf numFmtId="168" fontId="14" fillId="2" borderId="27" xfId="0" applyNumberFormat="1" applyFont="1" applyFill="1" applyBorder="1" applyAlignment="1">
      <alignment vertical="center"/>
    </xf>
    <xf numFmtId="165" fontId="14" fillId="2" borderId="19" xfId="0" applyFont="1" applyFill="1" applyBorder="1" applyAlignment="1">
      <alignment horizontal="center" vertical="center"/>
    </xf>
    <xf numFmtId="4" fontId="14" fillId="2" borderId="19" xfId="0" applyNumberFormat="1" applyFont="1" applyFill="1" applyBorder="1" applyAlignment="1">
      <alignment horizontal="center" vertical="center"/>
    </xf>
    <xf numFmtId="4" fontId="14" fillId="2" borderId="24" xfId="0" applyNumberFormat="1" applyFont="1" applyFill="1" applyBorder="1" applyAlignment="1">
      <alignment horizontal="center" vertical="center"/>
    </xf>
    <xf numFmtId="167" fontId="14" fillId="2" borderId="20" xfId="0" applyNumberFormat="1" applyFont="1" applyFill="1" applyBorder="1" applyAlignment="1">
      <alignment horizontal="right" vertical="center"/>
    </xf>
    <xf numFmtId="168" fontId="13" fillId="2" borderId="28" xfId="0" applyNumberFormat="1" applyFont="1" applyFill="1" applyBorder="1" applyAlignment="1">
      <alignment vertical="center"/>
    </xf>
    <xf numFmtId="165" fontId="14" fillId="2" borderId="4" xfId="0" applyFont="1" applyFill="1" applyBorder="1" applyAlignment="1">
      <alignment horizontal="center" vertical="center"/>
    </xf>
    <xf numFmtId="4" fontId="13" fillId="2" borderId="0" xfId="0" applyNumberFormat="1" applyFont="1" applyFill="1" applyBorder="1" applyAlignment="1">
      <alignment horizontal="left" vertical="center"/>
    </xf>
    <xf numFmtId="4" fontId="13" fillId="2" borderId="0" xfId="0" applyNumberFormat="1" applyFont="1" applyFill="1" applyBorder="1" applyAlignment="1">
      <alignment horizontal="center" vertical="center"/>
    </xf>
    <xf numFmtId="168" fontId="13" fillId="2" borderId="0" xfId="0" applyNumberFormat="1" applyFont="1" applyFill="1" applyBorder="1" applyAlignment="1">
      <alignment vertical="center"/>
    </xf>
    <xf numFmtId="168" fontId="13" fillId="2" borderId="5" xfId="0" applyNumberFormat="1" applyFont="1" applyFill="1" applyBorder="1" applyAlignment="1">
      <alignment vertical="center"/>
    </xf>
    <xf numFmtId="165" fontId="14" fillId="0" borderId="3" xfId="0" applyFont="1" applyBorder="1" applyAlignment="1">
      <alignment horizontal="right" vertical="center" wrapText="1"/>
    </xf>
    <xf numFmtId="165" fontId="14" fillId="0" borderId="0" xfId="0" applyFont="1" applyBorder="1" applyAlignment="1">
      <alignment horizontal="center" vertical="center" wrapText="1"/>
    </xf>
    <xf numFmtId="165" fontId="14" fillId="0" borderId="7" xfId="0" applyFont="1" applyBorder="1" applyAlignment="1">
      <alignment vertical="center" wrapText="1"/>
    </xf>
    <xf numFmtId="165" fontId="13" fillId="0" borderId="10" xfId="0" applyFont="1" applyBorder="1" applyAlignment="1">
      <alignment horizontal="center" vertical="center" wrapText="1"/>
    </xf>
    <xf numFmtId="165" fontId="14" fillId="0" borderId="10" xfId="0" applyFont="1" applyBorder="1" applyAlignment="1">
      <alignment vertical="center"/>
    </xf>
    <xf numFmtId="167" fontId="14" fillId="2" borderId="0" xfId="0" applyNumberFormat="1" applyFont="1" applyFill="1" applyBorder="1" applyAlignment="1">
      <alignment vertical="center"/>
    </xf>
    <xf numFmtId="165" fontId="14" fillId="2" borderId="0" xfId="0" applyFont="1" applyFill="1" applyBorder="1" applyAlignment="1">
      <alignment vertical="center"/>
    </xf>
    <xf numFmtId="167" fontId="14" fillId="2" borderId="17" xfId="0" applyNumberFormat="1" applyFont="1" applyFill="1" applyBorder="1" applyAlignment="1">
      <alignment horizontal="right" vertical="center" wrapText="1"/>
    </xf>
    <xf numFmtId="167" fontId="14" fillId="2" borderId="1" xfId="0" applyNumberFormat="1" applyFont="1" applyFill="1" applyAlignment="1">
      <alignment horizontal="right" vertical="center" wrapText="1"/>
    </xf>
    <xf numFmtId="167" fontId="14" fillId="2" borderId="19" xfId="0" applyNumberFormat="1" applyFont="1" applyFill="1" applyBorder="1" applyAlignment="1">
      <alignment horizontal="right" vertical="center" wrapText="1"/>
    </xf>
    <xf numFmtId="165" fontId="13" fillId="2" borderId="0" xfId="0" applyFont="1" applyFill="1" applyBorder="1" applyAlignment="1">
      <alignment horizontal="left" vertical="center" wrapText="1"/>
    </xf>
    <xf numFmtId="167" fontId="14" fillId="2" borderId="0" xfId="0" applyNumberFormat="1" applyFont="1" applyFill="1" applyBorder="1" applyAlignment="1">
      <alignment horizontal="right" vertical="center" wrapText="1"/>
    </xf>
    <xf numFmtId="165" fontId="14" fillId="2" borderId="0" xfId="0" applyFont="1" applyFill="1" applyBorder="1" applyAlignment="1">
      <alignment horizontal="center" vertical="center"/>
    </xf>
    <xf numFmtId="4" fontId="14" fillId="2" borderId="0" xfId="0" applyNumberFormat="1" applyFont="1" applyFill="1" applyBorder="1" applyAlignment="1">
      <alignment horizontal="center" vertical="center"/>
    </xf>
    <xf numFmtId="167" fontId="14" fillId="2" borderId="0" xfId="0" applyNumberFormat="1" applyFont="1" applyFill="1" applyBorder="1" applyAlignment="1">
      <alignment horizontal="right" vertical="center"/>
    </xf>
    <xf numFmtId="165" fontId="14" fillId="2" borderId="0" xfId="0" applyFont="1" applyFill="1" applyBorder="1" applyAlignment="1">
      <alignment vertical="center" wrapText="1"/>
    </xf>
    <xf numFmtId="165" fontId="19" fillId="2" borderId="16" xfId="0" applyFont="1" applyFill="1" applyBorder="1" applyAlignment="1" applyProtection="1">
      <alignment vertical="center"/>
      <protection locked="0"/>
    </xf>
    <xf numFmtId="167" fontId="14" fillId="2" borderId="7" xfId="0" applyNumberFormat="1" applyFont="1" applyFill="1" applyBorder="1" applyAlignment="1">
      <alignment horizontal="right" vertical="center" wrapText="1"/>
    </xf>
    <xf numFmtId="165" fontId="14" fillId="2" borderId="7" xfId="0" applyFont="1" applyFill="1" applyBorder="1" applyAlignment="1">
      <alignment horizontal="center" vertical="center"/>
    </xf>
    <xf numFmtId="4" fontId="14" fillId="2" borderId="7" xfId="0" applyNumberFormat="1" applyFont="1" applyFill="1" applyBorder="1" applyAlignment="1">
      <alignment horizontal="center" vertical="center"/>
    </xf>
    <xf numFmtId="167" fontId="14" fillId="2" borderId="7" xfId="0" applyNumberFormat="1" applyFont="1" applyFill="1" applyBorder="1" applyAlignment="1">
      <alignment horizontal="right" vertical="center"/>
    </xf>
    <xf numFmtId="168" fontId="13" fillId="2" borderId="8" xfId="0" applyNumberFormat="1" applyFont="1" applyFill="1" applyBorder="1" applyAlignment="1">
      <alignment vertical="center"/>
    </xf>
    <xf numFmtId="168" fontId="14" fillId="0" borderId="22" xfId="0" applyNumberFormat="1" applyFont="1" applyBorder="1" applyAlignment="1">
      <alignment vertical="center" wrapText="1"/>
    </xf>
    <xf numFmtId="165" fontId="13" fillId="5" borderId="21" xfId="0" applyFont="1" applyFill="1" applyBorder="1" applyAlignment="1">
      <alignment horizontal="center" vertical="center" wrapText="1"/>
    </xf>
    <xf numFmtId="165" fontId="14" fillId="5" borderId="1" xfId="0" applyFont="1" applyFill="1" applyAlignment="1">
      <alignment horizontal="center" vertical="center" wrapText="1"/>
    </xf>
    <xf numFmtId="165" fontId="13" fillId="5" borderId="1" xfId="0" applyFont="1" applyFill="1" applyAlignment="1">
      <alignment horizontal="left" vertical="center" wrapText="1"/>
    </xf>
    <xf numFmtId="4" fontId="14" fillId="5" borderId="1" xfId="0" applyNumberFormat="1" applyFont="1" applyFill="1" applyAlignment="1">
      <alignment horizontal="center" vertical="center" wrapText="1"/>
    </xf>
    <xf numFmtId="168" fontId="14" fillId="5" borderId="1" xfId="0" applyNumberFormat="1" applyFont="1" applyFill="1" applyAlignment="1">
      <alignment vertical="center" wrapText="1"/>
    </xf>
    <xf numFmtId="165" fontId="14" fillId="5" borderId="1" xfId="0" applyFont="1" applyFill="1" applyAlignment="1">
      <alignment horizontal="left" vertical="center" wrapText="1"/>
    </xf>
    <xf numFmtId="165" fontId="18" fillId="5" borderId="1" xfId="0" applyFont="1" applyFill="1" applyAlignment="1">
      <alignment horizontal="right" vertical="center" wrapText="1"/>
    </xf>
    <xf numFmtId="168" fontId="14" fillId="5" borderId="29" xfId="0" applyNumberFormat="1" applyFont="1" applyFill="1" applyBorder="1" applyAlignment="1">
      <alignment vertical="center" wrapText="1"/>
    </xf>
    <xf numFmtId="168" fontId="13" fillId="5" borderId="21" xfId="0" applyNumberFormat="1" applyFont="1" applyFill="1" applyBorder="1" applyAlignment="1">
      <alignment vertical="center" wrapText="1"/>
    </xf>
    <xf numFmtId="165" fontId="21" fillId="0" borderId="0" xfId="0" applyFont="1" applyBorder="1" applyAlignment="1">
      <alignment vertical="center"/>
    </xf>
    <xf numFmtId="1" fontId="21" fillId="0" borderId="0" xfId="0" applyNumberFormat="1" applyFont="1" applyBorder="1" applyAlignment="1">
      <alignment vertical="center"/>
    </xf>
    <xf numFmtId="14" fontId="21" fillId="0" borderId="0" xfId="0" applyNumberFormat="1" applyFont="1" applyBorder="1" applyAlignment="1">
      <alignment vertical="center"/>
    </xf>
    <xf numFmtId="165" fontId="21" fillId="0" borderId="0" xfId="0" applyFont="1" applyBorder="1" applyAlignment="1">
      <alignment horizontal="right" vertical="center"/>
    </xf>
    <xf numFmtId="165" fontId="21" fillId="2" borderId="0" xfId="0" applyFont="1" applyFill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5" fontId="21" fillId="0" borderId="0" xfId="0" applyFont="1" applyBorder="1" applyAlignment="1">
      <alignment vertical="center" wrapText="1"/>
    </xf>
    <xf numFmtId="165" fontId="14" fillId="6" borderId="1" xfId="0" applyFont="1" applyFill="1" applyAlignment="1">
      <alignment horizontal="center" vertical="center"/>
    </xf>
    <xf numFmtId="4" fontId="14" fillId="6" borderId="1" xfId="0" applyNumberFormat="1" applyFont="1" applyFill="1" applyAlignment="1">
      <alignment horizontal="center" vertical="center"/>
    </xf>
    <xf numFmtId="168" fontId="14" fillId="6" borderId="1" xfId="0" applyNumberFormat="1" applyFont="1" applyFill="1" applyAlignment="1">
      <alignment vertical="center"/>
    </xf>
    <xf numFmtId="165" fontId="14" fillId="6" borderId="1" xfId="0" applyFont="1" applyFill="1" applyAlignment="1">
      <alignment horizontal="left" vertical="center" wrapText="1"/>
    </xf>
    <xf numFmtId="165" fontId="14" fillId="2" borderId="1" xfId="0" applyFont="1" applyFill="1" applyAlignment="1">
      <alignment horizontal="left" vertical="center" wrapText="1"/>
    </xf>
    <xf numFmtId="168" fontId="14" fillId="2" borderId="1" xfId="0" applyNumberFormat="1" applyFont="1" applyFill="1" applyAlignment="1">
      <alignment vertical="center"/>
    </xf>
    <xf numFmtId="165" fontId="14" fillId="7" borderId="1" xfId="0" applyFont="1" applyFill="1" applyAlignment="1">
      <alignment horizontal="center" vertical="center"/>
    </xf>
    <xf numFmtId="165" fontId="14" fillId="7" borderId="1" xfId="0" applyFont="1" applyFill="1" applyAlignment="1">
      <alignment horizontal="left" vertical="center" wrapText="1"/>
    </xf>
    <xf numFmtId="4" fontId="14" fillId="7" borderId="1" xfId="0" applyNumberFormat="1" applyFont="1" applyFill="1" applyAlignment="1">
      <alignment horizontal="center" vertical="center"/>
    </xf>
    <xf numFmtId="168" fontId="14" fillId="7" borderId="1" xfId="0" applyNumberFormat="1" applyFont="1" applyFill="1" applyAlignment="1">
      <alignment vertical="center"/>
    </xf>
    <xf numFmtId="165" fontId="14" fillId="8" borderId="17" xfId="0" applyFont="1" applyFill="1" applyBorder="1" applyAlignment="1">
      <alignment horizontal="center" vertical="center"/>
    </xf>
    <xf numFmtId="167" fontId="14" fillId="8" borderId="17" xfId="0" applyNumberFormat="1" applyFont="1" applyFill="1" applyBorder="1" applyAlignment="1">
      <alignment horizontal="right" vertical="center" wrapText="1"/>
    </xf>
    <xf numFmtId="4" fontId="14" fillId="8" borderId="17" xfId="0" applyNumberFormat="1" applyFont="1" applyFill="1" applyBorder="1" applyAlignment="1">
      <alignment horizontal="center" vertical="center"/>
    </xf>
    <xf numFmtId="4" fontId="14" fillId="8" borderId="25" xfId="0" applyNumberFormat="1" applyFont="1" applyFill="1" applyBorder="1" applyAlignment="1">
      <alignment horizontal="center" vertical="center"/>
    </xf>
    <xf numFmtId="167" fontId="14" fillId="8" borderId="18" xfId="0" applyNumberFormat="1" applyFont="1" applyFill="1" applyBorder="1" applyAlignment="1">
      <alignment horizontal="right" vertical="center"/>
    </xf>
    <xf numFmtId="168" fontId="13" fillId="8" borderId="26" xfId="0" applyNumberFormat="1" applyFont="1" applyFill="1" applyBorder="1" applyAlignment="1">
      <alignment vertical="center"/>
    </xf>
    <xf numFmtId="165" fontId="14" fillId="8" borderId="1" xfId="0" applyFont="1" applyFill="1" applyAlignment="1">
      <alignment horizontal="center" vertical="center"/>
    </xf>
    <xf numFmtId="167" fontId="14" fillId="8" borderId="1" xfId="0" applyNumberFormat="1" applyFont="1" applyFill="1" applyAlignment="1">
      <alignment horizontal="right" vertical="center" wrapText="1"/>
    </xf>
    <xf numFmtId="4" fontId="14" fillId="8" borderId="1" xfId="0" applyNumberFormat="1" applyFont="1" applyFill="1" applyAlignment="1">
      <alignment horizontal="center" vertical="center"/>
    </xf>
    <xf numFmtId="4" fontId="14" fillId="8" borderId="15" xfId="0" applyNumberFormat="1" applyFont="1" applyFill="1" applyBorder="1" applyAlignment="1">
      <alignment horizontal="center" vertical="center"/>
    </xf>
    <xf numFmtId="167" fontId="14" fillId="8" borderId="23" xfId="0" applyNumberFormat="1" applyFont="1" applyFill="1" applyBorder="1" applyAlignment="1">
      <alignment horizontal="right" vertical="center"/>
    </xf>
    <xf numFmtId="168" fontId="14" fillId="8" borderId="27" xfId="0" applyNumberFormat="1" applyFont="1" applyFill="1" applyBorder="1" applyAlignment="1">
      <alignment vertical="center"/>
    </xf>
    <xf numFmtId="165" fontId="14" fillId="8" borderId="19" xfId="0" applyFont="1" applyFill="1" applyBorder="1" applyAlignment="1">
      <alignment horizontal="center" vertical="center"/>
    </xf>
    <xf numFmtId="167" fontId="14" fillId="8" borderId="19" xfId="0" applyNumberFormat="1" applyFont="1" applyFill="1" applyBorder="1" applyAlignment="1">
      <alignment horizontal="right" vertical="center" wrapText="1"/>
    </xf>
    <xf numFmtId="4" fontId="14" fillId="8" borderId="19" xfId="0" applyNumberFormat="1" applyFont="1" applyFill="1" applyBorder="1" applyAlignment="1">
      <alignment horizontal="center" vertical="center"/>
    </xf>
    <xf numFmtId="4" fontId="14" fillId="8" borderId="24" xfId="0" applyNumberFormat="1" applyFont="1" applyFill="1" applyBorder="1" applyAlignment="1">
      <alignment horizontal="center" vertical="center"/>
    </xf>
    <xf numFmtId="167" fontId="14" fillId="8" borderId="20" xfId="0" applyNumberFormat="1" applyFont="1" applyFill="1" applyBorder="1" applyAlignment="1">
      <alignment horizontal="right" vertical="center"/>
    </xf>
    <xf numFmtId="168" fontId="13" fillId="8" borderId="28" xfId="0" applyNumberFormat="1" applyFont="1" applyFill="1" applyBorder="1" applyAlignment="1">
      <alignment vertical="center"/>
    </xf>
    <xf numFmtId="165" fontId="20" fillId="0" borderId="0" xfId="0" applyFont="1" applyBorder="1" applyAlignment="1">
      <alignment horizontal="center" vertical="center"/>
    </xf>
    <xf numFmtId="165" fontId="13" fillId="4" borderId="0" xfId="0" applyFont="1" applyFill="1" applyBorder="1" applyAlignment="1">
      <alignment horizontal="left" vertical="center" wrapText="1"/>
    </xf>
    <xf numFmtId="165" fontId="14" fillId="0" borderId="3" xfId="0" applyFont="1" applyBorder="1" applyAlignment="1">
      <alignment horizontal="left" vertical="center"/>
    </xf>
    <xf numFmtId="165" fontId="14" fillId="0" borderId="0" xfId="0" applyFont="1" applyBorder="1" applyAlignment="1">
      <alignment horizontal="left" vertical="center"/>
    </xf>
    <xf numFmtId="165" fontId="14" fillId="0" borderId="9" xfId="0" applyFont="1" applyBorder="1" applyAlignment="1">
      <alignment horizontal="center" vertical="center" wrapText="1"/>
    </xf>
    <xf numFmtId="165" fontId="14" fillId="0" borderId="10" xfId="0" applyFont="1" applyBorder="1" applyAlignment="1">
      <alignment horizontal="center" vertical="center" wrapText="1"/>
    </xf>
    <xf numFmtId="165" fontId="14" fillId="0" borderId="11" xfId="0" applyFont="1" applyBorder="1" applyAlignment="1">
      <alignment horizontal="center" vertical="center" wrapText="1"/>
    </xf>
    <xf numFmtId="1" fontId="14" fillId="3" borderId="9" xfId="0" applyNumberFormat="1" applyFont="1" applyFill="1" applyBorder="1" applyAlignment="1">
      <alignment horizontal="center" vertical="center" wrapText="1"/>
    </xf>
    <xf numFmtId="1" fontId="14" fillId="3" borderId="10" xfId="0" applyNumberFormat="1" applyFont="1" applyFill="1" applyBorder="1" applyAlignment="1">
      <alignment horizontal="center" vertical="center" wrapText="1"/>
    </xf>
    <xf numFmtId="1" fontId="14" fillId="3" borderId="11" xfId="0" applyNumberFormat="1" applyFont="1" applyFill="1" applyBorder="1" applyAlignment="1">
      <alignment horizontal="center" vertical="center" wrapText="1"/>
    </xf>
    <xf numFmtId="1" fontId="14" fillId="0" borderId="9" xfId="0" applyNumberFormat="1" applyFont="1" applyBorder="1" applyAlignment="1">
      <alignment horizontal="center" vertical="center" wrapText="1"/>
    </xf>
    <xf numFmtId="1" fontId="14" fillId="0" borderId="10" xfId="0" applyNumberFormat="1" applyFont="1" applyBorder="1" applyAlignment="1">
      <alignment horizontal="center" vertical="center" wrapText="1"/>
    </xf>
    <xf numFmtId="1" fontId="14" fillId="0" borderId="11" xfId="0" applyNumberFormat="1" applyFont="1" applyBorder="1" applyAlignment="1">
      <alignment horizontal="center" vertical="center" wrapText="1"/>
    </xf>
  </cellXfs>
  <cellStyles count="41">
    <cellStyle name="Désignation 2" xfId="30" xr:uid="{00000000-0005-0000-0000-000000000000}"/>
    <cellStyle name="Euro" xfId="1" xr:uid="{00000000-0005-0000-0000-000001000000}"/>
    <cellStyle name="Euro 2" xfId="2" xr:uid="{00000000-0005-0000-0000-000002000000}"/>
    <cellStyle name="Lien hypertexte 2" xfId="39" xr:uid="{A86F8356-A996-445F-8435-82E16F083A7B}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Monétaire 2" xfId="27" xr:uid="{00000000-0005-0000-0000-00001C000000}"/>
    <cellStyle name="Monétaire 2 2" xfId="40" xr:uid="{9A133169-48E3-44B0-B57C-92835C60F8A1}"/>
    <cellStyle name="Monétaire 3" xfId="38" xr:uid="{1AA2EC58-FB2B-4A10-AC26-78BE69C6CDE7}"/>
    <cellStyle name="Normal" xfId="0" builtinId="0"/>
    <cellStyle name="Normal 2" xfId="3" xr:uid="{00000000-0005-0000-0000-00001E000000}"/>
    <cellStyle name="Normal 3" xfId="28" xr:uid="{00000000-0005-0000-0000-00001F000000}"/>
    <cellStyle name="Normal 4" xfId="37" xr:uid="{00000000-0005-0000-0000-000020000000}"/>
    <cellStyle name="Prix_unit" xfId="36" xr:uid="{00000000-0005-0000-0000-000021000000}"/>
    <cellStyle name="Produits" xfId="32" xr:uid="{00000000-0005-0000-0000-000022000000}"/>
    <cellStyle name="Quantités" xfId="35" xr:uid="{00000000-0005-0000-0000-000023000000}"/>
    <cellStyle name="soustitre" xfId="29" xr:uid="{00000000-0005-0000-0000-000024000000}"/>
    <cellStyle name="soustotal" xfId="33" xr:uid="{00000000-0005-0000-0000-000025000000}"/>
    <cellStyle name="stproduit" xfId="34" xr:uid="{00000000-0005-0000-0000-000026000000}"/>
    <cellStyle name="Unités" xfId="31" xr:uid="{00000000-0005-0000-0000-000027000000}"/>
  </cellStyles>
  <dxfs count="0"/>
  <tableStyles count="0" defaultTableStyle="TableStyleMedium2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B3C1E1"/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6</xdr:row>
      <xdr:rowOff>12700</xdr:rowOff>
    </xdr:from>
    <xdr:to>
      <xdr:col>0</xdr:col>
      <xdr:colOff>114300</xdr:colOff>
      <xdr:row>7</xdr:row>
      <xdr:rowOff>139700</xdr:rowOff>
    </xdr:to>
    <xdr:sp macro="" textlink="">
      <xdr:nvSpPr>
        <xdr:cNvPr id="1440080" name="Line 1">
          <a:extLst>
            <a:ext uri="{FF2B5EF4-FFF2-40B4-BE49-F238E27FC236}">
              <a16:creationId xmlns:a16="http://schemas.microsoft.com/office/drawing/2014/main" id="{00000000-0008-0000-0000-000050F91500}"/>
            </a:ext>
          </a:extLst>
        </xdr:cNvPr>
        <xdr:cNvSpPr>
          <a:spLocks noChangeShapeType="1"/>
        </xdr:cNvSpPr>
      </xdr:nvSpPr>
      <xdr:spPr bwMode="auto">
        <a:xfrm>
          <a:off x="114300" y="927100"/>
          <a:ext cx="0" cy="2794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1" name="Line 2">
          <a:extLst>
            <a:ext uri="{FF2B5EF4-FFF2-40B4-BE49-F238E27FC236}">
              <a16:creationId xmlns:a16="http://schemas.microsoft.com/office/drawing/2014/main" id="{00000000-0008-0000-0000-000051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2" name="Line 3">
          <a:extLst>
            <a:ext uri="{FF2B5EF4-FFF2-40B4-BE49-F238E27FC236}">
              <a16:creationId xmlns:a16="http://schemas.microsoft.com/office/drawing/2014/main" id="{00000000-0008-0000-0000-000052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3" name="Line 4">
          <a:extLst>
            <a:ext uri="{FF2B5EF4-FFF2-40B4-BE49-F238E27FC236}">
              <a16:creationId xmlns:a16="http://schemas.microsoft.com/office/drawing/2014/main" id="{00000000-0008-0000-0000-000053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4" name="Line 5">
          <a:extLst>
            <a:ext uri="{FF2B5EF4-FFF2-40B4-BE49-F238E27FC236}">
              <a16:creationId xmlns:a16="http://schemas.microsoft.com/office/drawing/2014/main" id="{00000000-0008-0000-0000-000054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5" name="Line 6">
          <a:extLst>
            <a:ext uri="{FF2B5EF4-FFF2-40B4-BE49-F238E27FC236}">
              <a16:creationId xmlns:a16="http://schemas.microsoft.com/office/drawing/2014/main" id="{00000000-0008-0000-0000-000055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6" name="Line 7">
          <a:extLst>
            <a:ext uri="{FF2B5EF4-FFF2-40B4-BE49-F238E27FC236}">
              <a16:creationId xmlns:a16="http://schemas.microsoft.com/office/drawing/2014/main" id="{00000000-0008-0000-0000-000056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7" name="Line 8">
          <a:extLst>
            <a:ext uri="{FF2B5EF4-FFF2-40B4-BE49-F238E27FC236}">
              <a16:creationId xmlns:a16="http://schemas.microsoft.com/office/drawing/2014/main" id="{00000000-0008-0000-0000-000057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04" name="Line 1">
          <a:extLst>
            <a:ext uri="{FF2B5EF4-FFF2-40B4-BE49-F238E27FC236}">
              <a16:creationId xmlns:a16="http://schemas.microsoft.com/office/drawing/2014/main" id="{00000000-0008-0000-0100-000050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05" name="Line 2">
          <a:extLst>
            <a:ext uri="{FF2B5EF4-FFF2-40B4-BE49-F238E27FC236}">
              <a16:creationId xmlns:a16="http://schemas.microsoft.com/office/drawing/2014/main" id="{00000000-0008-0000-0100-000051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06" name="Line 3">
          <a:extLst>
            <a:ext uri="{FF2B5EF4-FFF2-40B4-BE49-F238E27FC236}">
              <a16:creationId xmlns:a16="http://schemas.microsoft.com/office/drawing/2014/main" id="{00000000-0008-0000-0100-000052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07" name="Line 4">
          <a:extLst>
            <a:ext uri="{FF2B5EF4-FFF2-40B4-BE49-F238E27FC236}">
              <a16:creationId xmlns:a16="http://schemas.microsoft.com/office/drawing/2014/main" id="{00000000-0008-0000-0100-000053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08" name="Line 5">
          <a:extLst>
            <a:ext uri="{FF2B5EF4-FFF2-40B4-BE49-F238E27FC236}">
              <a16:creationId xmlns:a16="http://schemas.microsoft.com/office/drawing/2014/main" id="{00000000-0008-0000-0100-000054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09" name="Line 6">
          <a:extLst>
            <a:ext uri="{FF2B5EF4-FFF2-40B4-BE49-F238E27FC236}">
              <a16:creationId xmlns:a16="http://schemas.microsoft.com/office/drawing/2014/main" id="{00000000-0008-0000-0100-000055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10" name="Line 7">
          <a:extLst>
            <a:ext uri="{FF2B5EF4-FFF2-40B4-BE49-F238E27FC236}">
              <a16:creationId xmlns:a16="http://schemas.microsoft.com/office/drawing/2014/main" id="{00000000-0008-0000-0100-000056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11" name="Line 8">
          <a:extLst>
            <a:ext uri="{FF2B5EF4-FFF2-40B4-BE49-F238E27FC236}">
              <a16:creationId xmlns:a16="http://schemas.microsoft.com/office/drawing/2014/main" id="{00000000-0008-0000-0100-000057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 editAs="oneCell">
    <xdr:from>
      <xdr:col>0</xdr:col>
      <xdr:colOff>104776</xdr:colOff>
      <xdr:row>4</xdr:row>
      <xdr:rowOff>85726</xdr:rowOff>
    </xdr:from>
    <xdr:to>
      <xdr:col>2</xdr:col>
      <xdr:colOff>590551</xdr:colOff>
      <xdr:row>7</xdr:row>
      <xdr:rowOff>72262</xdr:rowOff>
    </xdr:to>
    <xdr:pic>
      <xdr:nvPicPr>
        <xdr:cNvPr id="3" name="Image 2" descr="Une image contenant texte, capture d’écran, nuage, ciel&#10;&#10;Le contenu généré par l’IA peut être incorrect.">
          <a:extLst>
            <a:ext uri="{FF2B5EF4-FFF2-40B4-BE49-F238E27FC236}">
              <a16:creationId xmlns:a16="http://schemas.microsoft.com/office/drawing/2014/main" id="{02E1D36B-93D2-4744-975E-5345E29052F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78732"/>
        <a:stretch/>
      </xdr:blipFill>
      <xdr:spPr>
        <a:xfrm>
          <a:off x="104776" y="790576"/>
          <a:ext cx="3105150" cy="53898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19</xdr:row>
      <xdr:rowOff>104775</xdr:rowOff>
    </xdr:from>
    <xdr:to>
      <xdr:col>1</xdr:col>
      <xdr:colOff>916806</xdr:colOff>
      <xdr:row>25</xdr:row>
      <xdr:rowOff>76200</xdr:rowOff>
    </xdr:to>
    <xdr:pic>
      <xdr:nvPicPr>
        <xdr:cNvPr id="2" name="Image 1" descr="Les sites d'information du Ministère de la Justice | Cour d'appel de Bastia">
          <a:extLst>
            <a:ext uri="{FF2B5EF4-FFF2-40B4-BE49-F238E27FC236}">
              <a16:creationId xmlns:a16="http://schemas.microsoft.com/office/drawing/2014/main" id="{173A0466-9297-44BB-BDBF-10EED3EA2F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743450"/>
          <a:ext cx="2345556" cy="1171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81</xdr:row>
      <xdr:rowOff>0</xdr:rowOff>
    </xdr:from>
    <xdr:to>
      <xdr:col>1</xdr:col>
      <xdr:colOff>3502025</xdr:colOff>
      <xdr:row>83</xdr:row>
      <xdr:rowOff>155575</xdr:rowOff>
    </xdr:to>
    <xdr:sp macro="" textlink="">
      <xdr:nvSpPr>
        <xdr:cNvPr id="8" name="Rectangle à coins arrondis 7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SpPr/>
      </xdr:nvSpPr>
      <xdr:spPr bwMode="auto">
        <a:xfrm>
          <a:off x="771525" y="15192375"/>
          <a:ext cx="3492500" cy="793750"/>
        </a:xfrm>
        <a:prstGeom prst="round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fr-FR" sz="1100"/>
        </a:p>
      </xdr:txBody>
    </xdr:sp>
    <xdr:clientData/>
  </xdr:twoCellAnchor>
  <xdr:twoCellAnchor>
    <xdr:from>
      <xdr:col>2</xdr:col>
      <xdr:colOff>28575</xdr:colOff>
      <xdr:row>80</xdr:row>
      <xdr:rowOff>123825</xdr:rowOff>
    </xdr:from>
    <xdr:to>
      <xdr:col>6</xdr:col>
      <xdr:colOff>320675</xdr:colOff>
      <xdr:row>83</xdr:row>
      <xdr:rowOff>107950</xdr:rowOff>
    </xdr:to>
    <xdr:sp macro="" textlink="">
      <xdr:nvSpPr>
        <xdr:cNvPr id="9" name="Rectangle à coins arrondis 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SpPr/>
      </xdr:nvSpPr>
      <xdr:spPr bwMode="auto">
        <a:xfrm>
          <a:off x="7905750" y="15144750"/>
          <a:ext cx="3492500" cy="793750"/>
        </a:xfrm>
        <a:prstGeom prst="round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2279993</xdr:colOff>
      <xdr:row>4</xdr:row>
      <xdr:rowOff>56527</xdr:rowOff>
    </xdr:from>
    <xdr:to>
      <xdr:col>1</xdr:col>
      <xdr:colOff>4630853</xdr:colOff>
      <xdr:row>6</xdr:row>
      <xdr:rowOff>139341</xdr:rowOff>
    </xdr:to>
    <xdr:pic>
      <xdr:nvPicPr>
        <xdr:cNvPr id="5" name="Image 4" descr="Une image contenant texte, capture d’écran, nuage, ciel&#10;&#10;Le contenu généré par l’IA peut être incorrect.">
          <a:extLst>
            <a:ext uri="{FF2B5EF4-FFF2-40B4-BE49-F238E27FC236}">
              <a16:creationId xmlns:a16="http://schemas.microsoft.com/office/drawing/2014/main" id="{10934B71-3621-47C8-8566-5225185CF5F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78732"/>
        <a:stretch/>
      </xdr:blipFill>
      <xdr:spPr>
        <a:xfrm>
          <a:off x="3046639" y="892868"/>
          <a:ext cx="2350860" cy="408058"/>
        </a:xfrm>
        <a:prstGeom prst="rect">
          <a:avLst/>
        </a:prstGeom>
      </xdr:spPr>
    </xdr:pic>
    <xdr:clientData/>
  </xdr:twoCellAnchor>
  <xdr:twoCellAnchor editAs="oneCell">
    <xdr:from>
      <xdr:col>0</xdr:col>
      <xdr:colOff>58079</xdr:colOff>
      <xdr:row>0</xdr:row>
      <xdr:rowOff>116158</xdr:rowOff>
    </xdr:from>
    <xdr:to>
      <xdr:col>1</xdr:col>
      <xdr:colOff>1366522</xdr:colOff>
      <xdr:row>5</xdr:row>
      <xdr:rowOff>138480</xdr:rowOff>
    </xdr:to>
    <xdr:pic>
      <xdr:nvPicPr>
        <xdr:cNvPr id="2" name="Image 1" descr="Les sites d'information du Ministère de la Justice | Cour d'appel de Bastia">
          <a:extLst>
            <a:ext uri="{FF2B5EF4-FFF2-40B4-BE49-F238E27FC236}">
              <a16:creationId xmlns:a16="http://schemas.microsoft.com/office/drawing/2014/main" id="{42D847D5-6DD5-4330-B120-639D848555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079" y="116158"/>
          <a:ext cx="2075089" cy="10212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Violet II">
      <a:dk1>
        <a:sysClr val="windowText" lastClr="000000"/>
      </a:dk1>
      <a:lt1>
        <a:sysClr val="window" lastClr="FFFFFF"/>
      </a:lt1>
      <a:dk2>
        <a:srgbClr val="632E62"/>
      </a:dk2>
      <a:lt2>
        <a:srgbClr val="EAE5EB"/>
      </a:lt2>
      <a:accent1>
        <a:srgbClr val="92278F"/>
      </a:accent1>
      <a:accent2>
        <a:srgbClr val="9B57D3"/>
      </a:accent2>
      <a:accent3>
        <a:srgbClr val="755DD9"/>
      </a:accent3>
      <a:accent4>
        <a:srgbClr val="665EB8"/>
      </a:accent4>
      <a:accent5>
        <a:srgbClr val="45A5ED"/>
      </a:accent5>
      <a:accent6>
        <a:srgbClr val="5982DB"/>
      </a:accent6>
      <a:hlink>
        <a:srgbClr val="0066FF"/>
      </a:hlink>
      <a:folHlink>
        <a:srgbClr val="666699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18"/>
  <sheetViews>
    <sheetView workbookViewId="0">
      <selection activeCell="A16" sqref="A16"/>
    </sheetView>
  </sheetViews>
  <sheetFormatPr baseColWidth="10" defaultColWidth="10.85546875" defaultRowHeight="12.75"/>
  <cols>
    <col min="1" max="1" width="77.85546875" style="2" customWidth="1"/>
    <col min="2" max="2" width="8.85546875" style="2" customWidth="1"/>
    <col min="3" max="3" width="10.85546875" style="3" customWidth="1"/>
    <col min="4" max="4" width="10.85546875" style="2" customWidth="1"/>
    <col min="5" max="5" width="14.85546875" style="2" customWidth="1"/>
    <col min="6" max="16384" width="10.85546875" style="1"/>
  </cols>
  <sheetData>
    <row r="1" spans="1:5">
      <c r="A1" s="4"/>
      <c r="B1" s="5"/>
      <c r="C1" s="6"/>
      <c r="D1" s="7"/>
      <c r="E1" s="35">
        <v>35747</v>
      </c>
    </row>
    <row r="2" spans="1:5">
      <c r="A2" s="8" t="s">
        <v>3</v>
      </c>
      <c r="B2" s="9" t="s">
        <v>0</v>
      </c>
      <c r="C2" s="10"/>
      <c r="D2" s="9"/>
      <c r="E2" s="36" t="s">
        <v>12</v>
      </c>
    </row>
    <row r="3" spans="1:5">
      <c r="A3" s="8"/>
      <c r="B3" s="9" t="s">
        <v>1</v>
      </c>
      <c r="C3" s="10"/>
      <c r="D3" s="9"/>
      <c r="E3" s="11"/>
    </row>
    <row r="4" spans="1:5">
      <c r="A4" s="12" t="s">
        <v>4</v>
      </c>
      <c r="B4" s="13" t="s">
        <v>2</v>
      </c>
      <c r="C4" s="10"/>
      <c r="D4" s="13"/>
      <c r="E4" s="11"/>
    </row>
    <row r="5" spans="1:5">
      <c r="A5" s="14"/>
      <c r="B5" s="15"/>
      <c r="C5" s="16"/>
      <c r="D5" s="15"/>
      <c r="E5" s="17" t="s">
        <v>5</v>
      </c>
    </row>
    <row r="6" spans="1:5">
      <c r="A6" s="18" t="s">
        <v>6</v>
      </c>
      <c r="B6" s="19"/>
      <c r="C6" s="20"/>
      <c r="D6" s="19"/>
      <c r="E6" s="18"/>
    </row>
    <row r="7" spans="1:5">
      <c r="A7" s="21" t="s">
        <v>7</v>
      </c>
      <c r="B7" s="21" t="s">
        <v>8</v>
      </c>
      <c r="C7" s="22" t="s">
        <v>9</v>
      </c>
      <c r="D7" s="21" t="s">
        <v>10</v>
      </c>
      <c r="E7" s="21" t="s">
        <v>11</v>
      </c>
    </row>
    <row r="8" spans="1:5">
      <c r="A8" s="23"/>
      <c r="B8" s="24"/>
      <c r="C8" s="25"/>
      <c r="D8" s="24"/>
      <c r="E8" s="23"/>
    </row>
    <row r="9" spans="1:5" s="2" customFormat="1" ht="12.75" customHeight="1">
      <c r="A9" s="26"/>
      <c r="B9" s="19"/>
      <c r="C9" s="20"/>
      <c r="D9" s="39"/>
      <c r="E9" s="40"/>
    </row>
    <row r="10" spans="1:5" s="2" customFormat="1" ht="12.75" customHeight="1">
      <c r="A10" s="38" t="s">
        <v>14</v>
      </c>
      <c r="B10" s="28"/>
      <c r="C10" s="29"/>
      <c r="D10" s="41"/>
      <c r="E10" s="41" t="str">
        <f t="shared" ref="E10:E16" si="0">IF(C10&gt;0,C10*D10,"")</f>
        <v/>
      </c>
    </row>
    <row r="11" spans="1:5" s="2" customFormat="1" ht="12.75" customHeight="1">
      <c r="A11" s="27"/>
      <c r="B11" s="28"/>
      <c r="C11" s="29"/>
      <c r="D11" s="41"/>
      <c r="E11" s="41" t="str">
        <f t="shared" si="0"/>
        <v/>
      </c>
    </row>
    <row r="12" spans="1:5" s="2" customFormat="1" ht="12.75" customHeight="1">
      <c r="A12" s="27"/>
      <c r="B12" s="28"/>
      <c r="C12" s="29"/>
      <c r="D12" s="41"/>
      <c r="E12" s="41" t="str">
        <f t="shared" si="0"/>
        <v/>
      </c>
    </row>
    <row r="13" spans="1:5" s="2" customFormat="1" ht="12.75" customHeight="1">
      <c r="A13" s="37"/>
      <c r="B13" s="28"/>
      <c r="C13" s="29"/>
      <c r="D13" s="41"/>
      <c r="E13" s="41" t="str">
        <f t="shared" si="0"/>
        <v/>
      </c>
    </row>
    <row r="14" spans="1:5" s="2" customFormat="1" ht="12.75" customHeight="1">
      <c r="A14" s="27"/>
      <c r="B14" s="28"/>
      <c r="C14" s="29"/>
      <c r="D14" s="41"/>
      <c r="E14" s="41" t="str">
        <f t="shared" si="0"/>
        <v/>
      </c>
    </row>
    <row r="15" spans="1:5" s="2" customFormat="1" ht="12.75" customHeight="1">
      <c r="A15" s="27"/>
      <c r="B15" s="28"/>
      <c r="C15" s="29"/>
      <c r="D15" s="41"/>
      <c r="E15" s="41" t="str">
        <f t="shared" si="0"/>
        <v/>
      </c>
    </row>
    <row r="16" spans="1:5" s="2" customFormat="1" ht="12.75" customHeight="1">
      <c r="A16" s="27"/>
      <c r="B16" s="28"/>
      <c r="C16" s="29"/>
      <c r="D16" s="41"/>
      <c r="E16" s="41" t="str">
        <f t="shared" si="0"/>
        <v/>
      </c>
    </row>
    <row r="17" spans="1:5" s="2" customFormat="1" ht="12.75" customHeight="1">
      <c r="A17" s="27"/>
      <c r="B17" s="28"/>
      <c r="C17" s="29"/>
      <c r="D17" s="41"/>
      <c r="E17" s="41"/>
    </row>
    <row r="18" spans="1:5" s="2" customFormat="1" ht="12.75" customHeight="1">
      <c r="A18" s="27"/>
      <c r="B18" s="28"/>
      <c r="C18" s="29"/>
      <c r="D18" s="41"/>
      <c r="E18" s="41"/>
    </row>
    <row r="19" spans="1:5" s="2" customFormat="1" ht="12.75" customHeight="1">
      <c r="A19" s="27"/>
      <c r="B19" s="28"/>
      <c r="C19" s="29"/>
      <c r="D19" s="41"/>
      <c r="E19" s="41"/>
    </row>
    <row r="20" spans="1:5" s="2" customFormat="1" ht="12.75" customHeight="1">
      <c r="A20" s="27"/>
      <c r="B20" s="28"/>
      <c r="C20" s="29"/>
      <c r="D20" s="41"/>
      <c r="E20" s="41"/>
    </row>
    <row r="21" spans="1:5" s="2" customFormat="1" ht="12.75" customHeight="1">
      <c r="A21" s="27"/>
      <c r="B21" s="28"/>
      <c r="C21" s="29"/>
      <c r="D21" s="41"/>
      <c r="E21" s="41"/>
    </row>
    <row r="22" spans="1:5" s="2" customFormat="1" ht="12.75" customHeight="1">
      <c r="A22" s="27"/>
      <c r="B22" s="28"/>
      <c r="C22" s="29"/>
      <c r="D22" s="41"/>
      <c r="E22" s="41"/>
    </row>
    <row r="23" spans="1:5" s="2" customFormat="1" ht="12.75" customHeight="1">
      <c r="A23" s="27"/>
      <c r="B23" s="28"/>
      <c r="C23" s="29"/>
      <c r="D23" s="41"/>
      <c r="E23" s="41"/>
    </row>
    <row r="24" spans="1:5" s="2" customFormat="1" ht="12.75" customHeight="1">
      <c r="A24" s="27"/>
      <c r="B24" s="28"/>
      <c r="C24" s="29"/>
      <c r="D24" s="41"/>
      <c r="E24" s="41"/>
    </row>
    <row r="25" spans="1:5" s="2" customFormat="1" ht="12.75" customHeight="1">
      <c r="A25" s="27"/>
      <c r="B25" s="28"/>
      <c r="C25" s="29"/>
      <c r="D25" s="41"/>
      <c r="E25" s="41"/>
    </row>
    <row r="26" spans="1:5" s="2" customFormat="1" ht="12.75" customHeight="1">
      <c r="A26" s="27"/>
      <c r="B26" s="28"/>
      <c r="C26" s="29"/>
      <c r="D26" s="41"/>
      <c r="E26" s="41"/>
    </row>
    <row r="27" spans="1:5" s="2" customFormat="1" ht="12.75" customHeight="1">
      <c r="A27" s="27"/>
      <c r="B27" s="28"/>
      <c r="C27" s="29"/>
      <c r="D27" s="41"/>
      <c r="E27" s="41"/>
    </row>
    <row r="28" spans="1:5" s="2" customFormat="1" ht="12.75" customHeight="1">
      <c r="A28" s="27"/>
      <c r="B28" s="28"/>
      <c r="C28" s="29"/>
      <c r="D28" s="41"/>
      <c r="E28" s="41"/>
    </row>
    <row r="29" spans="1:5" s="2" customFormat="1" ht="12.75" customHeight="1">
      <c r="A29" s="27"/>
      <c r="B29" s="28"/>
      <c r="C29" s="29"/>
      <c r="D29" s="41"/>
      <c r="E29" s="41"/>
    </row>
    <row r="30" spans="1:5" s="2" customFormat="1" ht="12.75" customHeight="1">
      <c r="A30" s="27"/>
      <c r="B30" s="28"/>
      <c r="C30" s="29"/>
      <c r="D30" s="41"/>
      <c r="E30" s="41"/>
    </row>
    <row r="31" spans="1:5" s="2" customFormat="1" ht="12.75" customHeight="1">
      <c r="A31" s="27"/>
      <c r="B31" s="28"/>
      <c r="C31" s="29"/>
      <c r="D31" s="41"/>
      <c r="E31" s="41"/>
    </row>
    <row r="32" spans="1:5" s="2" customFormat="1" ht="12.75" customHeight="1">
      <c r="A32" s="27"/>
      <c r="B32" s="28"/>
      <c r="C32" s="29"/>
      <c r="D32" s="41"/>
      <c r="E32" s="41"/>
    </row>
    <row r="33" spans="1:5" s="2" customFormat="1" ht="12.75" customHeight="1">
      <c r="A33" s="27"/>
      <c r="B33" s="28"/>
      <c r="C33" s="29"/>
      <c r="D33" s="41"/>
      <c r="E33" s="41"/>
    </row>
    <row r="34" spans="1:5" s="2" customFormat="1" ht="12.75" customHeight="1">
      <c r="A34" s="27"/>
      <c r="B34" s="28"/>
      <c r="C34" s="29"/>
      <c r="D34" s="41"/>
      <c r="E34" s="41"/>
    </row>
    <row r="35" spans="1:5" s="2" customFormat="1" ht="12.75" customHeight="1">
      <c r="A35" s="27"/>
      <c r="B35" s="28"/>
      <c r="C35" s="29"/>
      <c r="D35" s="41"/>
      <c r="E35" s="41"/>
    </row>
    <row r="36" spans="1:5" s="2" customFormat="1" ht="12.75" customHeight="1">
      <c r="A36" s="27"/>
      <c r="B36" s="28"/>
      <c r="C36" s="29"/>
      <c r="D36" s="41"/>
      <c r="E36" s="41"/>
    </row>
    <row r="37" spans="1:5" s="2" customFormat="1" ht="12.75" customHeight="1">
      <c r="A37" s="27"/>
      <c r="B37" s="28"/>
      <c r="C37" s="29"/>
      <c r="D37" s="41"/>
      <c r="E37" s="41"/>
    </row>
    <row r="38" spans="1:5" s="2" customFormat="1" ht="12.75" customHeight="1">
      <c r="A38" s="27"/>
      <c r="B38" s="28"/>
      <c r="C38" s="29"/>
      <c r="D38" s="41"/>
      <c r="E38" s="41"/>
    </row>
    <row r="39" spans="1:5" s="2" customFormat="1" ht="12.75" customHeight="1">
      <c r="A39" s="27"/>
      <c r="B39" s="28"/>
      <c r="C39" s="29"/>
      <c r="D39" s="41"/>
      <c r="E39" s="41"/>
    </row>
    <row r="40" spans="1:5" s="2" customFormat="1" ht="12.75" customHeight="1">
      <c r="A40" s="27"/>
      <c r="B40" s="28"/>
      <c r="C40" s="29"/>
      <c r="D40" s="41"/>
      <c r="E40" s="41"/>
    </row>
    <row r="41" spans="1:5" s="2" customFormat="1" ht="12.75" customHeight="1">
      <c r="A41" s="27"/>
      <c r="B41" s="28"/>
      <c r="C41" s="29"/>
      <c r="D41" s="41"/>
      <c r="E41" s="41"/>
    </row>
    <row r="42" spans="1:5" s="2" customFormat="1" ht="12.75" customHeight="1">
      <c r="A42" s="27"/>
      <c r="B42" s="28"/>
      <c r="C42" s="29"/>
      <c r="D42" s="41"/>
      <c r="E42" s="41"/>
    </row>
    <row r="43" spans="1:5" s="2" customFormat="1" ht="12.75" customHeight="1">
      <c r="A43" s="27"/>
      <c r="B43" s="28"/>
      <c r="C43" s="29"/>
      <c r="D43" s="41"/>
      <c r="E43" s="41"/>
    </row>
    <row r="44" spans="1:5" s="2" customFormat="1" ht="12.75" customHeight="1">
      <c r="A44" s="27"/>
      <c r="B44" s="28"/>
      <c r="C44" s="29"/>
      <c r="D44" s="41"/>
      <c r="E44" s="41"/>
    </row>
    <row r="45" spans="1:5" s="2" customFormat="1" ht="12.75" customHeight="1">
      <c r="A45" s="27"/>
      <c r="B45" s="28"/>
      <c r="C45" s="29"/>
      <c r="D45" s="41"/>
      <c r="E45" s="41"/>
    </row>
    <row r="46" spans="1:5" s="2" customFormat="1" ht="12.75" customHeight="1">
      <c r="A46" s="27"/>
      <c r="B46" s="28"/>
      <c r="C46" s="29"/>
      <c r="D46" s="41"/>
      <c r="E46" s="41"/>
    </row>
    <row r="47" spans="1:5" s="2" customFormat="1" ht="12.75" customHeight="1">
      <c r="A47" s="27"/>
      <c r="B47" s="28"/>
      <c r="C47" s="29"/>
      <c r="D47" s="41"/>
      <c r="E47" s="41"/>
    </row>
    <row r="48" spans="1:5" s="2" customFormat="1" ht="12.75" customHeight="1">
      <c r="A48" s="27"/>
      <c r="B48" s="28"/>
      <c r="C48" s="29"/>
      <c r="D48" s="41"/>
      <c r="E48" s="41"/>
    </row>
    <row r="49" spans="1:5" s="2" customFormat="1" ht="12.75" customHeight="1">
      <c r="A49" s="27"/>
      <c r="B49" s="28"/>
      <c r="C49" s="29"/>
      <c r="D49" s="41"/>
      <c r="E49" s="41"/>
    </row>
    <row r="50" spans="1:5" s="2" customFormat="1" ht="12.75" customHeight="1">
      <c r="A50" s="27"/>
      <c r="B50" s="28"/>
      <c r="C50" s="29"/>
      <c r="D50" s="41"/>
      <c r="E50" s="41"/>
    </row>
    <row r="51" spans="1:5" s="2" customFormat="1" ht="12.75" customHeight="1">
      <c r="A51" s="27"/>
      <c r="B51" s="28"/>
      <c r="C51" s="29"/>
      <c r="D51" s="41"/>
      <c r="E51" s="41"/>
    </row>
    <row r="52" spans="1:5" s="2" customFormat="1" ht="12.75" customHeight="1">
      <c r="A52" s="27"/>
      <c r="B52" s="28"/>
      <c r="C52" s="29"/>
      <c r="D52" s="41"/>
      <c r="E52" s="41"/>
    </row>
    <row r="53" spans="1:5" s="2" customFormat="1" ht="12.75" customHeight="1">
      <c r="A53" s="27"/>
      <c r="B53" s="28"/>
      <c r="C53" s="29"/>
      <c r="D53" s="41"/>
      <c r="E53" s="41"/>
    </row>
    <row r="54" spans="1:5" s="2" customFormat="1" ht="12.75" customHeight="1">
      <c r="A54" s="27"/>
      <c r="B54" s="28"/>
      <c r="C54" s="29"/>
      <c r="D54" s="41"/>
      <c r="E54" s="41"/>
    </row>
    <row r="55" spans="1:5" s="2" customFormat="1" ht="12.75" customHeight="1">
      <c r="A55" s="27"/>
      <c r="B55" s="28"/>
      <c r="C55" s="29"/>
      <c r="D55" s="41"/>
      <c r="E55" s="41"/>
    </row>
    <row r="56" spans="1:5" s="2" customFormat="1" ht="12.75" customHeight="1">
      <c r="A56" s="27"/>
      <c r="B56" s="28"/>
      <c r="C56" s="29"/>
      <c r="D56" s="41"/>
      <c r="E56" s="41"/>
    </row>
    <row r="57" spans="1:5" s="2" customFormat="1" ht="12.75" customHeight="1">
      <c r="A57" s="27"/>
      <c r="B57" s="28"/>
      <c r="C57" s="29"/>
      <c r="D57" s="41"/>
      <c r="E57" s="41"/>
    </row>
    <row r="58" spans="1:5" s="2" customFormat="1" ht="12.75" customHeight="1">
      <c r="A58" s="27"/>
      <c r="B58" s="28"/>
      <c r="C58" s="29"/>
      <c r="D58" s="41"/>
      <c r="E58" s="41"/>
    </row>
    <row r="59" spans="1:5" s="2" customFormat="1" ht="12.75" customHeight="1">
      <c r="A59" s="27"/>
      <c r="B59" s="28"/>
      <c r="C59" s="29"/>
      <c r="D59" s="41"/>
      <c r="E59" s="41"/>
    </row>
    <row r="60" spans="1:5" s="2" customFormat="1" ht="12.75" customHeight="1">
      <c r="A60" s="27"/>
      <c r="B60" s="28"/>
      <c r="C60" s="29"/>
      <c r="D60" s="41"/>
      <c r="E60" s="41"/>
    </row>
    <row r="61" spans="1:5" s="2" customFormat="1" ht="12.75" customHeight="1">
      <c r="A61" s="27"/>
      <c r="B61" s="28"/>
      <c r="C61" s="29"/>
      <c r="D61" s="41"/>
      <c r="E61" s="41"/>
    </row>
    <row r="62" spans="1:5" s="2" customFormat="1" ht="12.75" customHeight="1">
      <c r="A62" s="27"/>
      <c r="B62" s="28"/>
      <c r="C62" s="29"/>
      <c r="D62" s="41"/>
      <c r="E62" s="41"/>
    </row>
    <row r="63" spans="1:5" s="2" customFormat="1" ht="12.75" customHeight="1">
      <c r="A63" s="27"/>
      <c r="B63" s="28"/>
      <c r="C63" s="29"/>
      <c r="D63" s="41"/>
      <c r="E63" s="41"/>
    </row>
    <row r="64" spans="1:5" s="2" customFormat="1" ht="12.75" customHeight="1">
      <c r="A64" s="27"/>
      <c r="B64" s="28"/>
      <c r="C64" s="29"/>
      <c r="D64" s="41"/>
      <c r="E64" s="41"/>
    </row>
    <row r="65" spans="1:5" s="2" customFormat="1" ht="12.75" customHeight="1">
      <c r="A65" s="27"/>
      <c r="B65" s="28"/>
      <c r="C65" s="29"/>
      <c r="D65" s="41"/>
      <c r="E65" s="41"/>
    </row>
    <row r="66" spans="1:5" s="2" customFormat="1" ht="12.75" customHeight="1">
      <c r="A66" s="27"/>
      <c r="B66" s="28"/>
      <c r="C66" s="29"/>
      <c r="D66" s="41"/>
      <c r="E66" s="41"/>
    </row>
    <row r="67" spans="1:5" s="2" customFormat="1" ht="12.75" customHeight="1">
      <c r="A67" s="27"/>
      <c r="B67" s="28"/>
      <c r="C67" s="29"/>
      <c r="D67" s="41"/>
      <c r="E67" s="41"/>
    </row>
    <row r="68" spans="1:5" s="2" customFormat="1" ht="12.75" customHeight="1">
      <c r="A68" s="27"/>
      <c r="B68" s="28"/>
      <c r="C68" s="29"/>
      <c r="D68" s="41"/>
      <c r="E68" s="41"/>
    </row>
    <row r="69" spans="1:5" s="2" customFormat="1" ht="12.75" customHeight="1">
      <c r="A69" s="27"/>
      <c r="B69" s="28"/>
      <c r="C69" s="29"/>
      <c r="D69" s="41"/>
      <c r="E69" s="41"/>
    </row>
    <row r="70" spans="1:5" s="2" customFormat="1" ht="12.75" customHeight="1">
      <c r="A70" s="27"/>
      <c r="B70" s="28"/>
      <c r="C70" s="29"/>
      <c r="D70" s="41"/>
      <c r="E70" s="41"/>
    </row>
    <row r="71" spans="1:5" s="2" customFormat="1" ht="12.75" customHeight="1">
      <c r="A71" s="27"/>
      <c r="B71" s="28"/>
      <c r="C71" s="29"/>
      <c r="D71" s="41"/>
      <c r="E71" s="41"/>
    </row>
    <row r="72" spans="1:5" s="2" customFormat="1" ht="12.75" customHeight="1">
      <c r="A72" s="27"/>
      <c r="B72" s="28"/>
      <c r="C72" s="29"/>
      <c r="D72" s="41"/>
      <c r="E72" s="41"/>
    </row>
    <row r="73" spans="1:5" s="2" customFormat="1" ht="12.75" customHeight="1">
      <c r="A73" s="27"/>
      <c r="B73" s="28"/>
      <c r="C73" s="29"/>
      <c r="D73" s="41"/>
      <c r="E73" s="41"/>
    </row>
    <row r="74" spans="1:5" s="2" customFormat="1" ht="12.75" customHeight="1">
      <c r="A74" s="27"/>
      <c r="B74" s="28"/>
      <c r="C74" s="29"/>
      <c r="D74" s="41"/>
      <c r="E74" s="41"/>
    </row>
    <row r="75" spans="1:5" s="2" customFormat="1" ht="12.75" customHeight="1">
      <c r="A75" s="27"/>
      <c r="B75" s="28"/>
      <c r="C75" s="29"/>
      <c r="D75" s="41"/>
      <c r="E75" s="41"/>
    </row>
    <row r="76" spans="1:5" s="2" customFormat="1" ht="12.75" customHeight="1">
      <c r="A76" s="27"/>
      <c r="B76" s="28"/>
      <c r="C76" s="29"/>
      <c r="D76" s="41"/>
      <c r="E76" s="41"/>
    </row>
    <row r="77" spans="1:5" s="2" customFormat="1" ht="12.75" customHeight="1">
      <c r="A77" s="27"/>
      <c r="B77" s="28"/>
      <c r="C77" s="29"/>
      <c r="D77" s="41"/>
      <c r="E77" s="41"/>
    </row>
    <row r="78" spans="1:5" s="2" customFormat="1" ht="12.75" customHeight="1">
      <c r="A78" s="27"/>
      <c r="B78" s="28"/>
      <c r="C78" s="29"/>
      <c r="D78" s="41"/>
      <c r="E78" s="41"/>
    </row>
    <row r="79" spans="1:5" s="2" customFormat="1" ht="12.75" customHeight="1">
      <c r="A79" s="27"/>
      <c r="B79" s="28"/>
      <c r="C79" s="29"/>
      <c r="D79" s="41"/>
      <c r="E79" s="41"/>
    </row>
    <row r="80" spans="1:5" s="2" customFormat="1" ht="12.75" customHeight="1">
      <c r="A80" s="27"/>
      <c r="B80" s="28"/>
      <c r="C80" s="29"/>
      <c r="D80" s="41"/>
      <c r="E80" s="41"/>
    </row>
    <row r="81" spans="1:5" s="2" customFormat="1" ht="12.75" customHeight="1">
      <c r="A81" s="27"/>
      <c r="B81" s="28"/>
      <c r="C81" s="29"/>
      <c r="D81" s="41"/>
      <c r="E81" s="41"/>
    </row>
    <row r="82" spans="1:5" s="2" customFormat="1" ht="12.75" customHeight="1">
      <c r="A82" s="27"/>
      <c r="B82" s="28"/>
      <c r="C82" s="29"/>
      <c r="D82" s="41"/>
      <c r="E82" s="41"/>
    </row>
    <row r="83" spans="1:5" s="2" customFormat="1" ht="12.75" customHeight="1">
      <c r="A83" s="27"/>
      <c r="B83" s="28"/>
      <c r="C83" s="29"/>
      <c r="D83" s="41"/>
      <c r="E83" s="41"/>
    </row>
    <row r="84" spans="1:5" s="2" customFormat="1" ht="12.75" customHeight="1">
      <c r="A84" s="27"/>
      <c r="B84" s="28"/>
      <c r="C84" s="29"/>
      <c r="D84" s="41"/>
      <c r="E84" s="41"/>
    </row>
    <row r="85" spans="1:5" s="2" customFormat="1" ht="12.75" customHeight="1">
      <c r="A85" s="27"/>
      <c r="B85" s="28"/>
      <c r="C85" s="29"/>
      <c r="D85" s="41"/>
      <c r="E85" s="41"/>
    </row>
    <row r="86" spans="1:5" s="2" customFormat="1" ht="12.75" customHeight="1">
      <c r="A86" s="27"/>
      <c r="B86" s="28"/>
      <c r="C86" s="29"/>
      <c r="D86" s="41"/>
      <c r="E86" s="41"/>
    </row>
    <row r="87" spans="1:5" s="2" customFormat="1" ht="12.75" customHeight="1">
      <c r="A87" s="27"/>
      <c r="B87" s="28"/>
      <c r="C87" s="29"/>
      <c r="D87" s="41"/>
      <c r="E87" s="41"/>
    </row>
    <row r="88" spans="1:5" s="2" customFormat="1" ht="12.75" customHeight="1">
      <c r="A88" s="27"/>
      <c r="B88" s="28"/>
      <c r="C88" s="29"/>
      <c r="D88" s="41"/>
      <c r="E88" s="41"/>
    </row>
    <row r="89" spans="1:5" s="2" customFormat="1" ht="12.75" customHeight="1">
      <c r="A89" s="27"/>
      <c r="B89" s="28"/>
      <c r="C89" s="29"/>
      <c r="D89" s="41"/>
      <c r="E89" s="41"/>
    </row>
    <row r="90" spans="1:5" s="2" customFormat="1" ht="12.75" customHeight="1">
      <c r="A90" s="27"/>
      <c r="B90" s="28"/>
      <c r="C90" s="29"/>
      <c r="D90" s="41"/>
      <c r="E90" s="41"/>
    </row>
    <row r="91" spans="1:5" s="2" customFormat="1" ht="12.75" customHeight="1">
      <c r="A91" s="27"/>
      <c r="B91" s="28"/>
      <c r="C91" s="29"/>
      <c r="D91" s="41"/>
      <c r="E91" s="41"/>
    </row>
    <row r="92" spans="1:5" s="2" customFormat="1" ht="12.75" customHeight="1">
      <c r="A92" s="34"/>
      <c r="B92" s="28"/>
      <c r="C92" s="29"/>
      <c r="D92" s="41"/>
      <c r="E92" s="41" t="str">
        <f t="shared" ref="E92:E117" si="1">IF(C92&gt;0,C92*D92,"")</f>
        <v/>
      </c>
    </row>
    <row r="93" spans="1:5" s="2" customFormat="1" ht="12.75" customHeight="1">
      <c r="A93" s="27"/>
      <c r="B93" s="28"/>
      <c r="C93" s="29"/>
      <c r="D93" s="41"/>
      <c r="E93" s="41" t="str">
        <f t="shared" si="1"/>
        <v/>
      </c>
    </row>
    <row r="94" spans="1:5" s="2" customFormat="1" ht="12.75" customHeight="1">
      <c r="A94" s="27"/>
      <c r="B94" s="28"/>
      <c r="C94" s="29"/>
      <c r="D94" s="41"/>
      <c r="E94" s="41" t="str">
        <f t="shared" si="1"/>
        <v/>
      </c>
    </row>
    <row r="95" spans="1:5" s="2" customFormat="1" ht="12.75" customHeight="1">
      <c r="A95" s="37"/>
      <c r="B95" s="28"/>
      <c r="C95" s="29"/>
      <c r="D95" s="41"/>
      <c r="E95" s="41" t="str">
        <f t="shared" si="1"/>
        <v/>
      </c>
    </row>
    <row r="96" spans="1:5" s="2" customFormat="1" ht="12.75" customHeight="1">
      <c r="A96" s="27"/>
      <c r="B96" s="28"/>
      <c r="C96" s="29"/>
      <c r="D96" s="41"/>
      <c r="E96" s="41" t="str">
        <f t="shared" si="1"/>
        <v/>
      </c>
    </row>
    <row r="97" spans="1:5" s="2" customFormat="1" ht="12.75" customHeight="1">
      <c r="A97" s="27"/>
      <c r="B97" s="28"/>
      <c r="C97" s="29"/>
      <c r="D97" s="41"/>
      <c r="E97" s="41" t="str">
        <f t="shared" si="1"/>
        <v/>
      </c>
    </row>
    <row r="98" spans="1:5" s="2" customFormat="1" ht="12.75" customHeight="1">
      <c r="A98" s="27"/>
      <c r="B98" s="28"/>
      <c r="C98" s="29"/>
      <c r="D98" s="41"/>
      <c r="E98" s="41" t="str">
        <f t="shared" si="1"/>
        <v/>
      </c>
    </row>
    <row r="99" spans="1:5" s="2" customFormat="1" ht="12.75" customHeight="1">
      <c r="A99" s="27"/>
      <c r="B99" s="28"/>
      <c r="C99" s="29"/>
      <c r="D99" s="41"/>
      <c r="E99" s="41" t="str">
        <f t="shared" si="1"/>
        <v/>
      </c>
    </row>
    <row r="100" spans="1:5" s="2" customFormat="1" ht="12.75" customHeight="1">
      <c r="A100" s="27"/>
      <c r="B100" s="28"/>
      <c r="C100" s="29"/>
      <c r="D100" s="41"/>
      <c r="E100" s="41" t="str">
        <f t="shared" si="1"/>
        <v/>
      </c>
    </row>
    <row r="101" spans="1:5" s="2" customFormat="1" ht="12.75" customHeight="1">
      <c r="A101" s="27"/>
      <c r="B101" s="28"/>
      <c r="C101" s="29"/>
      <c r="D101" s="41"/>
      <c r="E101" s="41" t="str">
        <f t="shared" si="1"/>
        <v/>
      </c>
    </row>
    <row r="102" spans="1:5" s="2" customFormat="1" ht="12.75" customHeight="1">
      <c r="A102" s="37"/>
      <c r="B102" s="28"/>
      <c r="C102" s="29"/>
      <c r="D102" s="41"/>
      <c r="E102" s="41" t="str">
        <f t="shared" si="1"/>
        <v/>
      </c>
    </row>
    <row r="103" spans="1:5" s="2" customFormat="1" ht="12.75" customHeight="1">
      <c r="A103" s="27"/>
      <c r="B103" s="28"/>
      <c r="C103" s="29"/>
      <c r="D103" s="41"/>
      <c r="E103" s="41" t="str">
        <f t="shared" si="1"/>
        <v/>
      </c>
    </row>
    <row r="104" spans="1:5" s="2" customFormat="1" ht="12.75" customHeight="1">
      <c r="A104" s="27"/>
      <c r="B104" s="28"/>
      <c r="C104" s="29"/>
      <c r="D104" s="41"/>
      <c r="E104" s="41" t="str">
        <f t="shared" si="1"/>
        <v/>
      </c>
    </row>
    <row r="105" spans="1:5" s="2" customFormat="1" ht="12.75" customHeight="1">
      <c r="A105" s="27"/>
      <c r="B105" s="28"/>
      <c r="C105" s="29"/>
      <c r="D105" s="41"/>
      <c r="E105" s="41" t="str">
        <f t="shared" si="1"/>
        <v/>
      </c>
    </row>
    <row r="106" spans="1:5" s="2" customFormat="1" ht="12.75" customHeight="1">
      <c r="A106" s="27"/>
      <c r="B106" s="28"/>
      <c r="C106" s="29"/>
      <c r="D106" s="41"/>
      <c r="E106" s="41" t="str">
        <f t="shared" si="1"/>
        <v/>
      </c>
    </row>
    <row r="107" spans="1:5" s="2" customFormat="1" ht="12.75" customHeight="1">
      <c r="A107" s="27"/>
      <c r="B107" s="28"/>
      <c r="C107" s="29"/>
      <c r="D107" s="41"/>
      <c r="E107" s="41" t="str">
        <f t="shared" si="1"/>
        <v/>
      </c>
    </row>
    <row r="108" spans="1:5" s="2" customFormat="1" ht="12.75" customHeight="1">
      <c r="A108" s="27"/>
      <c r="B108" s="28"/>
      <c r="C108" s="29"/>
      <c r="D108" s="41"/>
      <c r="E108" s="41" t="str">
        <f t="shared" si="1"/>
        <v/>
      </c>
    </row>
    <row r="109" spans="1:5" s="2" customFormat="1" ht="12.75" customHeight="1">
      <c r="A109" s="27"/>
      <c r="B109" s="28"/>
      <c r="C109" s="29"/>
      <c r="D109" s="41"/>
      <c r="E109" s="41" t="str">
        <f t="shared" si="1"/>
        <v/>
      </c>
    </row>
    <row r="110" spans="1:5" s="2" customFormat="1" ht="12.75" customHeight="1">
      <c r="A110" s="27"/>
      <c r="B110" s="28"/>
      <c r="C110" s="29"/>
      <c r="D110" s="41"/>
      <c r="E110" s="41" t="str">
        <f t="shared" si="1"/>
        <v/>
      </c>
    </row>
    <row r="111" spans="1:5" s="2" customFormat="1" ht="12.75" customHeight="1">
      <c r="A111" s="37"/>
      <c r="B111" s="28"/>
      <c r="C111" s="29"/>
      <c r="D111" s="41"/>
      <c r="E111" s="41" t="str">
        <f t="shared" si="1"/>
        <v/>
      </c>
    </row>
    <row r="112" spans="1:5" s="2" customFormat="1" ht="12.75" customHeight="1">
      <c r="A112" s="34"/>
      <c r="B112" s="28"/>
      <c r="C112" s="29"/>
      <c r="D112" s="42"/>
      <c r="E112" s="41" t="str">
        <f t="shared" si="1"/>
        <v/>
      </c>
    </row>
    <row r="113" spans="1:5" s="2" customFormat="1" ht="12.75" customHeight="1">
      <c r="A113" s="27"/>
      <c r="B113" s="28"/>
      <c r="C113" s="29"/>
      <c r="D113" s="42"/>
      <c r="E113" s="41" t="str">
        <f t="shared" si="1"/>
        <v/>
      </c>
    </row>
    <row r="114" spans="1:5" s="2" customFormat="1" ht="12.75" customHeight="1">
      <c r="A114" s="30"/>
      <c r="B114" s="28"/>
      <c r="C114" s="29"/>
      <c r="D114" s="42"/>
      <c r="E114" s="41" t="str">
        <f t="shared" si="1"/>
        <v/>
      </c>
    </row>
    <row r="115" spans="1:5" s="2" customFormat="1" ht="12.75" customHeight="1">
      <c r="A115" s="30"/>
      <c r="B115" s="28"/>
      <c r="C115" s="29"/>
      <c r="D115" s="42"/>
      <c r="E115" s="41" t="str">
        <f t="shared" si="1"/>
        <v/>
      </c>
    </row>
    <row r="116" spans="1:5" s="2" customFormat="1" ht="12.75" customHeight="1">
      <c r="A116" s="37"/>
      <c r="B116" s="28"/>
      <c r="C116" s="29"/>
      <c r="D116" s="42"/>
      <c r="E116" s="41" t="str">
        <f t="shared" si="1"/>
        <v/>
      </c>
    </row>
    <row r="117" spans="1:5" s="2" customFormat="1" ht="12.75" customHeight="1">
      <c r="A117" s="30"/>
      <c r="B117" s="28"/>
      <c r="C117" s="29"/>
      <c r="D117" s="42"/>
      <c r="E117" s="41" t="str">
        <f t="shared" si="1"/>
        <v/>
      </c>
    </row>
    <row r="118" spans="1:5" s="2" customFormat="1" ht="12.75" customHeight="1">
      <c r="A118" s="33"/>
      <c r="B118" s="31"/>
      <c r="C118" s="32"/>
      <c r="D118" s="43"/>
      <c r="E118" s="44"/>
    </row>
  </sheetData>
  <printOptions horizontalCentered="1" gridLines="1"/>
  <pageMargins left="0" right="0" top="0" bottom="0" header="0" footer="0"/>
  <pageSetup paperSize="0" scale="90" orientation="landscape" horizontalDpi="4294967292" verticalDpi="429496729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I28"/>
  <sheetViews>
    <sheetView workbookViewId="0">
      <selection sqref="A1:F39"/>
    </sheetView>
  </sheetViews>
  <sheetFormatPr baseColWidth="10" defaultColWidth="10.85546875" defaultRowHeight="15.75"/>
  <cols>
    <col min="1" max="1" width="21.42578125" style="133" customWidth="1"/>
    <col min="2" max="2" width="17.85546875" style="133" customWidth="1"/>
    <col min="3" max="3" width="21.85546875" style="134" customWidth="1"/>
    <col min="4" max="4" width="24.140625" style="133" customWidth="1"/>
    <col min="5" max="5" width="14.85546875" style="133" customWidth="1"/>
    <col min="6" max="16384" width="10.85546875" style="133"/>
  </cols>
  <sheetData>
    <row r="3" spans="1:9" ht="12" customHeight="1">
      <c r="A3" s="168" t="s">
        <v>15</v>
      </c>
      <c r="B3" s="168"/>
      <c r="C3" s="168"/>
      <c r="D3" s="168"/>
      <c r="E3" s="168"/>
    </row>
    <row r="4" spans="1:9" ht="12" customHeight="1">
      <c r="A4" s="168"/>
      <c r="B4" s="168"/>
      <c r="C4" s="168"/>
      <c r="D4" s="168"/>
      <c r="E4" s="168"/>
    </row>
    <row r="5" spans="1:9" ht="12" customHeight="1">
      <c r="A5" s="168"/>
      <c r="B5" s="168"/>
      <c r="C5" s="168"/>
      <c r="D5" s="168"/>
      <c r="E5" s="168"/>
    </row>
    <row r="9" spans="1:9">
      <c r="B9" s="133" t="s">
        <v>111</v>
      </c>
      <c r="D9" s="135">
        <v>44586</v>
      </c>
    </row>
    <row r="10" spans="1:9" ht="78.75">
      <c r="B10" s="139" t="s">
        <v>97</v>
      </c>
      <c r="D10" s="136"/>
    </row>
    <row r="12" spans="1:9" ht="30" customHeight="1">
      <c r="B12" s="169" t="s">
        <v>98</v>
      </c>
      <c r="C12" s="169"/>
      <c r="D12" s="169"/>
      <c r="E12" s="169"/>
      <c r="F12" s="137"/>
      <c r="G12" s="137"/>
      <c r="H12" s="137"/>
      <c r="I12" s="137"/>
    </row>
    <row r="13" spans="1:9">
      <c r="B13" s="133" t="s">
        <v>16</v>
      </c>
      <c r="I13" s="137"/>
    </row>
    <row r="14" spans="1:9">
      <c r="B14" s="133" t="s">
        <v>94</v>
      </c>
      <c r="I14" s="137"/>
    </row>
    <row r="15" spans="1:9">
      <c r="B15" s="133" t="s">
        <v>54</v>
      </c>
      <c r="I15" s="137"/>
    </row>
    <row r="16" spans="1:9">
      <c r="B16" s="133" t="s">
        <v>93</v>
      </c>
      <c r="F16"/>
      <c r="I16" s="137"/>
    </row>
    <row r="17" spans="2:5">
      <c r="B17" s="133" t="s">
        <v>110</v>
      </c>
    </row>
    <row r="18" spans="2:5">
      <c r="B18" s="133" t="s">
        <v>91</v>
      </c>
    </row>
    <row r="19" spans="2:5">
      <c r="B19" s="133" t="s">
        <v>92</v>
      </c>
    </row>
    <row r="20" spans="2:5">
      <c r="E20" s="134"/>
    </row>
    <row r="28" spans="2:5">
      <c r="C28" s="138"/>
    </row>
  </sheetData>
  <mergeCells count="2">
    <mergeCell ref="A3:E5"/>
    <mergeCell ref="B12:E12"/>
  </mergeCells>
  <phoneticPr fontId="7" type="noConversion"/>
  <pageMargins left="0.78740157499999996" right="0.78740157499999996" top="0.984251969" bottom="0.984251969" header="0.4921259845" footer="0.4921259845"/>
  <pageSetup paperSize="9" scale="82" orientation="portrait" r:id="rId1"/>
  <colBreaks count="1" manualBreakCount="1">
    <brk id="6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87"/>
  <sheetViews>
    <sheetView tabSelected="1" zoomScale="108" zoomScaleNormal="82" workbookViewId="0">
      <selection activeCell="F13" sqref="F13:F61"/>
    </sheetView>
  </sheetViews>
  <sheetFormatPr baseColWidth="10" defaultColWidth="10.85546875" defaultRowHeight="12.75"/>
  <cols>
    <col min="1" max="1" width="11.42578125" style="60" customWidth="1"/>
    <col min="2" max="2" width="109.140625" style="77" customWidth="1"/>
    <col min="3" max="3" width="10.85546875" style="60" customWidth="1"/>
    <col min="4" max="5" width="11.140625" style="56" customWidth="1"/>
    <col min="6" max="6" width="14.85546875" style="60" customWidth="1"/>
    <col min="7" max="7" width="20.140625" style="60" customWidth="1"/>
    <col min="8" max="8" width="10.85546875" style="60" customWidth="1"/>
    <col min="9" max="9" width="18" style="59" customWidth="1"/>
    <col min="10" max="256" width="10.85546875" style="60"/>
    <col min="257" max="257" width="10.42578125" style="60" customWidth="1"/>
    <col min="258" max="258" width="106.85546875" style="60" customWidth="1"/>
    <col min="259" max="259" width="10.85546875" style="60" customWidth="1"/>
    <col min="260" max="261" width="11.140625" style="60" customWidth="1"/>
    <col min="262" max="262" width="14.85546875" style="60" customWidth="1"/>
    <col min="263" max="263" width="22.140625" style="60" customWidth="1"/>
    <col min="264" max="264" width="10.85546875" style="60" customWidth="1"/>
    <col min="265" max="265" width="18" style="60" customWidth="1"/>
    <col min="266" max="512" width="10.85546875" style="60"/>
    <col min="513" max="513" width="10.42578125" style="60" customWidth="1"/>
    <col min="514" max="514" width="106.85546875" style="60" customWidth="1"/>
    <col min="515" max="515" width="10.85546875" style="60" customWidth="1"/>
    <col min="516" max="517" width="11.140625" style="60" customWidth="1"/>
    <col min="518" max="518" width="14.85546875" style="60" customWidth="1"/>
    <col min="519" max="519" width="22.140625" style="60" customWidth="1"/>
    <col min="520" max="520" width="10.85546875" style="60" customWidth="1"/>
    <col min="521" max="521" width="18" style="60" customWidth="1"/>
    <col min="522" max="768" width="10.85546875" style="60"/>
    <col min="769" max="769" width="10.42578125" style="60" customWidth="1"/>
    <col min="770" max="770" width="106.85546875" style="60" customWidth="1"/>
    <col min="771" max="771" width="10.85546875" style="60" customWidth="1"/>
    <col min="772" max="773" width="11.140625" style="60" customWidth="1"/>
    <col min="774" max="774" width="14.85546875" style="60" customWidth="1"/>
    <col min="775" max="775" width="22.140625" style="60" customWidth="1"/>
    <col min="776" max="776" width="10.85546875" style="60" customWidth="1"/>
    <col min="777" max="777" width="18" style="60" customWidth="1"/>
    <col min="778" max="1024" width="10.85546875" style="60"/>
    <col min="1025" max="1025" width="10.42578125" style="60" customWidth="1"/>
    <col min="1026" max="1026" width="106.85546875" style="60" customWidth="1"/>
    <col min="1027" max="1027" width="10.85546875" style="60" customWidth="1"/>
    <col min="1028" max="1029" width="11.140625" style="60" customWidth="1"/>
    <col min="1030" max="1030" width="14.85546875" style="60" customWidth="1"/>
    <col min="1031" max="1031" width="22.140625" style="60" customWidth="1"/>
    <col min="1032" max="1032" width="10.85546875" style="60" customWidth="1"/>
    <col min="1033" max="1033" width="18" style="60" customWidth="1"/>
    <col min="1034" max="1280" width="10.85546875" style="60"/>
    <col min="1281" max="1281" width="10.42578125" style="60" customWidth="1"/>
    <col min="1282" max="1282" width="106.85546875" style="60" customWidth="1"/>
    <col min="1283" max="1283" width="10.85546875" style="60" customWidth="1"/>
    <col min="1284" max="1285" width="11.140625" style="60" customWidth="1"/>
    <col min="1286" max="1286" width="14.85546875" style="60" customWidth="1"/>
    <col min="1287" max="1287" width="22.140625" style="60" customWidth="1"/>
    <col min="1288" max="1288" width="10.85546875" style="60" customWidth="1"/>
    <col min="1289" max="1289" width="18" style="60" customWidth="1"/>
    <col min="1290" max="1536" width="10.85546875" style="60"/>
    <col min="1537" max="1537" width="10.42578125" style="60" customWidth="1"/>
    <col min="1538" max="1538" width="106.85546875" style="60" customWidth="1"/>
    <col min="1539" max="1539" width="10.85546875" style="60" customWidth="1"/>
    <col min="1540" max="1541" width="11.140625" style="60" customWidth="1"/>
    <col min="1542" max="1542" width="14.85546875" style="60" customWidth="1"/>
    <col min="1543" max="1543" width="22.140625" style="60" customWidth="1"/>
    <col min="1544" max="1544" width="10.85546875" style="60" customWidth="1"/>
    <col min="1545" max="1545" width="18" style="60" customWidth="1"/>
    <col min="1546" max="1792" width="10.85546875" style="60"/>
    <col min="1793" max="1793" width="10.42578125" style="60" customWidth="1"/>
    <col min="1794" max="1794" width="106.85546875" style="60" customWidth="1"/>
    <col min="1795" max="1795" width="10.85546875" style="60" customWidth="1"/>
    <col min="1796" max="1797" width="11.140625" style="60" customWidth="1"/>
    <col min="1798" max="1798" width="14.85546875" style="60" customWidth="1"/>
    <col min="1799" max="1799" width="22.140625" style="60" customWidth="1"/>
    <col min="1800" max="1800" width="10.85546875" style="60" customWidth="1"/>
    <col min="1801" max="1801" width="18" style="60" customWidth="1"/>
    <col min="1802" max="2048" width="10.85546875" style="60"/>
    <col min="2049" max="2049" width="10.42578125" style="60" customWidth="1"/>
    <col min="2050" max="2050" width="106.85546875" style="60" customWidth="1"/>
    <col min="2051" max="2051" width="10.85546875" style="60" customWidth="1"/>
    <col min="2052" max="2053" width="11.140625" style="60" customWidth="1"/>
    <col min="2054" max="2054" width="14.85546875" style="60" customWidth="1"/>
    <col min="2055" max="2055" width="22.140625" style="60" customWidth="1"/>
    <col min="2056" max="2056" width="10.85546875" style="60" customWidth="1"/>
    <col min="2057" max="2057" width="18" style="60" customWidth="1"/>
    <col min="2058" max="2304" width="10.85546875" style="60"/>
    <col min="2305" max="2305" width="10.42578125" style="60" customWidth="1"/>
    <col min="2306" max="2306" width="106.85546875" style="60" customWidth="1"/>
    <col min="2307" max="2307" width="10.85546875" style="60" customWidth="1"/>
    <col min="2308" max="2309" width="11.140625" style="60" customWidth="1"/>
    <col min="2310" max="2310" width="14.85546875" style="60" customWidth="1"/>
    <col min="2311" max="2311" width="22.140625" style="60" customWidth="1"/>
    <col min="2312" max="2312" width="10.85546875" style="60" customWidth="1"/>
    <col min="2313" max="2313" width="18" style="60" customWidth="1"/>
    <col min="2314" max="2560" width="10.85546875" style="60"/>
    <col min="2561" max="2561" width="10.42578125" style="60" customWidth="1"/>
    <col min="2562" max="2562" width="106.85546875" style="60" customWidth="1"/>
    <col min="2563" max="2563" width="10.85546875" style="60" customWidth="1"/>
    <col min="2564" max="2565" width="11.140625" style="60" customWidth="1"/>
    <col min="2566" max="2566" width="14.85546875" style="60" customWidth="1"/>
    <col min="2567" max="2567" width="22.140625" style="60" customWidth="1"/>
    <col min="2568" max="2568" width="10.85546875" style="60" customWidth="1"/>
    <col min="2569" max="2569" width="18" style="60" customWidth="1"/>
    <col min="2570" max="2816" width="10.85546875" style="60"/>
    <col min="2817" max="2817" width="10.42578125" style="60" customWidth="1"/>
    <col min="2818" max="2818" width="106.85546875" style="60" customWidth="1"/>
    <col min="2819" max="2819" width="10.85546875" style="60" customWidth="1"/>
    <col min="2820" max="2821" width="11.140625" style="60" customWidth="1"/>
    <col min="2822" max="2822" width="14.85546875" style="60" customWidth="1"/>
    <col min="2823" max="2823" width="22.140625" style="60" customWidth="1"/>
    <col min="2824" max="2824" width="10.85546875" style="60" customWidth="1"/>
    <col min="2825" max="2825" width="18" style="60" customWidth="1"/>
    <col min="2826" max="3072" width="10.85546875" style="60"/>
    <col min="3073" max="3073" width="10.42578125" style="60" customWidth="1"/>
    <col min="3074" max="3074" width="106.85546875" style="60" customWidth="1"/>
    <col min="3075" max="3075" width="10.85546875" style="60" customWidth="1"/>
    <col min="3076" max="3077" width="11.140625" style="60" customWidth="1"/>
    <col min="3078" max="3078" width="14.85546875" style="60" customWidth="1"/>
    <col min="3079" max="3079" width="22.140625" style="60" customWidth="1"/>
    <col min="3080" max="3080" width="10.85546875" style="60" customWidth="1"/>
    <col min="3081" max="3081" width="18" style="60" customWidth="1"/>
    <col min="3082" max="3328" width="10.85546875" style="60"/>
    <col min="3329" max="3329" width="10.42578125" style="60" customWidth="1"/>
    <col min="3330" max="3330" width="106.85546875" style="60" customWidth="1"/>
    <col min="3331" max="3331" width="10.85546875" style="60" customWidth="1"/>
    <col min="3332" max="3333" width="11.140625" style="60" customWidth="1"/>
    <col min="3334" max="3334" width="14.85546875" style="60" customWidth="1"/>
    <col min="3335" max="3335" width="22.140625" style="60" customWidth="1"/>
    <col min="3336" max="3336" width="10.85546875" style="60" customWidth="1"/>
    <col min="3337" max="3337" width="18" style="60" customWidth="1"/>
    <col min="3338" max="3584" width="10.85546875" style="60"/>
    <col min="3585" max="3585" width="10.42578125" style="60" customWidth="1"/>
    <col min="3586" max="3586" width="106.85546875" style="60" customWidth="1"/>
    <col min="3587" max="3587" width="10.85546875" style="60" customWidth="1"/>
    <col min="3588" max="3589" width="11.140625" style="60" customWidth="1"/>
    <col min="3590" max="3590" width="14.85546875" style="60" customWidth="1"/>
    <col min="3591" max="3591" width="22.140625" style="60" customWidth="1"/>
    <col min="3592" max="3592" width="10.85546875" style="60" customWidth="1"/>
    <col min="3593" max="3593" width="18" style="60" customWidth="1"/>
    <col min="3594" max="3840" width="10.85546875" style="60"/>
    <col min="3841" max="3841" width="10.42578125" style="60" customWidth="1"/>
    <col min="3842" max="3842" width="106.85546875" style="60" customWidth="1"/>
    <col min="3843" max="3843" width="10.85546875" style="60" customWidth="1"/>
    <col min="3844" max="3845" width="11.140625" style="60" customWidth="1"/>
    <col min="3846" max="3846" width="14.85546875" style="60" customWidth="1"/>
    <col min="3847" max="3847" width="22.140625" style="60" customWidth="1"/>
    <col min="3848" max="3848" width="10.85546875" style="60" customWidth="1"/>
    <col min="3849" max="3849" width="18" style="60" customWidth="1"/>
    <col min="3850" max="4096" width="10.85546875" style="60"/>
    <col min="4097" max="4097" width="10.42578125" style="60" customWidth="1"/>
    <col min="4098" max="4098" width="106.85546875" style="60" customWidth="1"/>
    <col min="4099" max="4099" width="10.85546875" style="60" customWidth="1"/>
    <col min="4100" max="4101" width="11.140625" style="60" customWidth="1"/>
    <col min="4102" max="4102" width="14.85546875" style="60" customWidth="1"/>
    <col min="4103" max="4103" width="22.140625" style="60" customWidth="1"/>
    <col min="4104" max="4104" width="10.85546875" style="60" customWidth="1"/>
    <col min="4105" max="4105" width="18" style="60" customWidth="1"/>
    <col min="4106" max="4352" width="10.85546875" style="60"/>
    <col min="4353" max="4353" width="10.42578125" style="60" customWidth="1"/>
    <col min="4354" max="4354" width="106.85546875" style="60" customWidth="1"/>
    <col min="4355" max="4355" width="10.85546875" style="60" customWidth="1"/>
    <col min="4356" max="4357" width="11.140625" style="60" customWidth="1"/>
    <col min="4358" max="4358" width="14.85546875" style="60" customWidth="1"/>
    <col min="4359" max="4359" width="22.140625" style="60" customWidth="1"/>
    <col min="4360" max="4360" width="10.85546875" style="60" customWidth="1"/>
    <col min="4361" max="4361" width="18" style="60" customWidth="1"/>
    <col min="4362" max="4608" width="10.85546875" style="60"/>
    <col min="4609" max="4609" width="10.42578125" style="60" customWidth="1"/>
    <col min="4610" max="4610" width="106.85546875" style="60" customWidth="1"/>
    <col min="4611" max="4611" width="10.85546875" style="60" customWidth="1"/>
    <col min="4612" max="4613" width="11.140625" style="60" customWidth="1"/>
    <col min="4614" max="4614" width="14.85546875" style="60" customWidth="1"/>
    <col min="4615" max="4615" width="22.140625" style="60" customWidth="1"/>
    <col min="4616" max="4616" width="10.85546875" style="60" customWidth="1"/>
    <col min="4617" max="4617" width="18" style="60" customWidth="1"/>
    <col min="4618" max="4864" width="10.85546875" style="60"/>
    <col min="4865" max="4865" width="10.42578125" style="60" customWidth="1"/>
    <col min="4866" max="4866" width="106.85546875" style="60" customWidth="1"/>
    <col min="4867" max="4867" width="10.85546875" style="60" customWidth="1"/>
    <col min="4868" max="4869" width="11.140625" style="60" customWidth="1"/>
    <col min="4870" max="4870" width="14.85546875" style="60" customWidth="1"/>
    <col min="4871" max="4871" width="22.140625" style="60" customWidth="1"/>
    <col min="4872" max="4872" width="10.85546875" style="60" customWidth="1"/>
    <col min="4873" max="4873" width="18" style="60" customWidth="1"/>
    <col min="4874" max="5120" width="10.85546875" style="60"/>
    <col min="5121" max="5121" width="10.42578125" style="60" customWidth="1"/>
    <col min="5122" max="5122" width="106.85546875" style="60" customWidth="1"/>
    <col min="5123" max="5123" width="10.85546875" style="60" customWidth="1"/>
    <col min="5124" max="5125" width="11.140625" style="60" customWidth="1"/>
    <col min="5126" max="5126" width="14.85546875" style="60" customWidth="1"/>
    <col min="5127" max="5127" width="22.140625" style="60" customWidth="1"/>
    <col min="5128" max="5128" width="10.85546875" style="60" customWidth="1"/>
    <col min="5129" max="5129" width="18" style="60" customWidth="1"/>
    <col min="5130" max="5376" width="10.85546875" style="60"/>
    <col min="5377" max="5377" width="10.42578125" style="60" customWidth="1"/>
    <col min="5378" max="5378" width="106.85546875" style="60" customWidth="1"/>
    <col min="5379" max="5379" width="10.85546875" style="60" customWidth="1"/>
    <col min="5380" max="5381" width="11.140625" style="60" customWidth="1"/>
    <col min="5382" max="5382" width="14.85546875" style="60" customWidth="1"/>
    <col min="5383" max="5383" width="22.140625" style="60" customWidth="1"/>
    <col min="5384" max="5384" width="10.85546875" style="60" customWidth="1"/>
    <col min="5385" max="5385" width="18" style="60" customWidth="1"/>
    <col min="5386" max="5632" width="10.85546875" style="60"/>
    <col min="5633" max="5633" width="10.42578125" style="60" customWidth="1"/>
    <col min="5634" max="5634" width="106.85546875" style="60" customWidth="1"/>
    <col min="5635" max="5635" width="10.85546875" style="60" customWidth="1"/>
    <col min="5636" max="5637" width="11.140625" style="60" customWidth="1"/>
    <col min="5638" max="5638" width="14.85546875" style="60" customWidth="1"/>
    <col min="5639" max="5639" width="22.140625" style="60" customWidth="1"/>
    <col min="5640" max="5640" width="10.85546875" style="60" customWidth="1"/>
    <col min="5641" max="5641" width="18" style="60" customWidth="1"/>
    <col min="5642" max="5888" width="10.85546875" style="60"/>
    <col min="5889" max="5889" width="10.42578125" style="60" customWidth="1"/>
    <col min="5890" max="5890" width="106.85546875" style="60" customWidth="1"/>
    <col min="5891" max="5891" width="10.85546875" style="60" customWidth="1"/>
    <col min="5892" max="5893" width="11.140625" style="60" customWidth="1"/>
    <col min="5894" max="5894" width="14.85546875" style="60" customWidth="1"/>
    <col min="5895" max="5895" width="22.140625" style="60" customWidth="1"/>
    <col min="5896" max="5896" width="10.85546875" style="60" customWidth="1"/>
    <col min="5897" max="5897" width="18" style="60" customWidth="1"/>
    <col min="5898" max="6144" width="10.85546875" style="60"/>
    <col min="6145" max="6145" width="10.42578125" style="60" customWidth="1"/>
    <col min="6146" max="6146" width="106.85546875" style="60" customWidth="1"/>
    <col min="6147" max="6147" width="10.85546875" style="60" customWidth="1"/>
    <col min="6148" max="6149" width="11.140625" style="60" customWidth="1"/>
    <col min="6150" max="6150" width="14.85546875" style="60" customWidth="1"/>
    <col min="6151" max="6151" width="22.140625" style="60" customWidth="1"/>
    <col min="6152" max="6152" width="10.85546875" style="60" customWidth="1"/>
    <col min="6153" max="6153" width="18" style="60" customWidth="1"/>
    <col min="6154" max="6400" width="10.85546875" style="60"/>
    <col min="6401" max="6401" width="10.42578125" style="60" customWidth="1"/>
    <col min="6402" max="6402" width="106.85546875" style="60" customWidth="1"/>
    <col min="6403" max="6403" width="10.85546875" style="60" customWidth="1"/>
    <col min="6404" max="6405" width="11.140625" style="60" customWidth="1"/>
    <col min="6406" max="6406" width="14.85546875" style="60" customWidth="1"/>
    <col min="6407" max="6407" width="22.140625" style="60" customWidth="1"/>
    <col min="6408" max="6408" width="10.85546875" style="60" customWidth="1"/>
    <col min="6409" max="6409" width="18" style="60" customWidth="1"/>
    <col min="6410" max="6656" width="10.85546875" style="60"/>
    <col min="6657" max="6657" width="10.42578125" style="60" customWidth="1"/>
    <col min="6658" max="6658" width="106.85546875" style="60" customWidth="1"/>
    <col min="6659" max="6659" width="10.85546875" style="60" customWidth="1"/>
    <col min="6660" max="6661" width="11.140625" style="60" customWidth="1"/>
    <col min="6662" max="6662" width="14.85546875" style="60" customWidth="1"/>
    <col min="6663" max="6663" width="22.140625" style="60" customWidth="1"/>
    <col min="6664" max="6664" width="10.85546875" style="60" customWidth="1"/>
    <col min="6665" max="6665" width="18" style="60" customWidth="1"/>
    <col min="6666" max="6912" width="10.85546875" style="60"/>
    <col min="6913" max="6913" width="10.42578125" style="60" customWidth="1"/>
    <col min="6914" max="6914" width="106.85546875" style="60" customWidth="1"/>
    <col min="6915" max="6915" width="10.85546875" style="60" customWidth="1"/>
    <col min="6916" max="6917" width="11.140625" style="60" customWidth="1"/>
    <col min="6918" max="6918" width="14.85546875" style="60" customWidth="1"/>
    <col min="6919" max="6919" width="22.140625" style="60" customWidth="1"/>
    <col min="6920" max="6920" width="10.85546875" style="60" customWidth="1"/>
    <col min="6921" max="6921" width="18" style="60" customWidth="1"/>
    <col min="6922" max="7168" width="10.85546875" style="60"/>
    <col min="7169" max="7169" width="10.42578125" style="60" customWidth="1"/>
    <col min="7170" max="7170" width="106.85546875" style="60" customWidth="1"/>
    <col min="7171" max="7171" width="10.85546875" style="60" customWidth="1"/>
    <col min="7172" max="7173" width="11.140625" style="60" customWidth="1"/>
    <col min="7174" max="7174" width="14.85546875" style="60" customWidth="1"/>
    <col min="7175" max="7175" width="22.140625" style="60" customWidth="1"/>
    <col min="7176" max="7176" width="10.85546875" style="60" customWidth="1"/>
    <col min="7177" max="7177" width="18" style="60" customWidth="1"/>
    <col min="7178" max="7424" width="10.85546875" style="60"/>
    <col min="7425" max="7425" width="10.42578125" style="60" customWidth="1"/>
    <col min="7426" max="7426" width="106.85546875" style="60" customWidth="1"/>
    <col min="7427" max="7427" width="10.85546875" style="60" customWidth="1"/>
    <col min="7428" max="7429" width="11.140625" style="60" customWidth="1"/>
    <col min="7430" max="7430" width="14.85546875" style="60" customWidth="1"/>
    <col min="7431" max="7431" width="22.140625" style="60" customWidth="1"/>
    <col min="7432" max="7432" width="10.85546875" style="60" customWidth="1"/>
    <col min="7433" max="7433" width="18" style="60" customWidth="1"/>
    <col min="7434" max="7680" width="10.85546875" style="60"/>
    <col min="7681" max="7681" width="10.42578125" style="60" customWidth="1"/>
    <col min="7682" max="7682" width="106.85546875" style="60" customWidth="1"/>
    <col min="7683" max="7683" width="10.85546875" style="60" customWidth="1"/>
    <col min="7684" max="7685" width="11.140625" style="60" customWidth="1"/>
    <col min="7686" max="7686" width="14.85546875" style="60" customWidth="1"/>
    <col min="7687" max="7687" width="22.140625" style="60" customWidth="1"/>
    <col min="7688" max="7688" width="10.85546875" style="60" customWidth="1"/>
    <col min="7689" max="7689" width="18" style="60" customWidth="1"/>
    <col min="7690" max="7936" width="10.85546875" style="60"/>
    <col min="7937" max="7937" width="10.42578125" style="60" customWidth="1"/>
    <col min="7938" max="7938" width="106.85546875" style="60" customWidth="1"/>
    <col min="7939" max="7939" width="10.85546875" style="60" customWidth="1"/>
    <col min="7940" max="7941" width="11.140625" style="60" customWidth="1"/>
    <col min="7942" max="7942" width="14.85546875" style="60" customWidth="1"/>
    <col min="7943" max="7943" width="22.140625" style="60" customWidth="1"/>
    <col min="7944" max="7944" width="10.85546875" style="60" customWidth="1"/>
    <col min="7945" max="7945" width="18" style="60" customWidth="1"/>
    <col min="7946" max="8192" width="10.85546875" style="60"/>
    <col min="8193" max="8193" width="10.42578125" style="60" customWidth="1"/>
    <col min="8194" max="8194" width="106.85546875" style="60" customWidth="1"/>
    <col min="8195" max="8195" width="10.85546875" style="60" customWidth="1"/>
    <col min="8196" max="8197" width="11.140625" style="60" customWidth="1"/>
    <col min="8198" max="8198" width="14.85546875" style="60" customWidth="1"/>
    <col min="8199" max="8199" width="22.140625" style="60" customWidth="1"/>
    <col min="8200" max="8200" width="10.85546875" style="60" customWidth="1"/>
    <col min="8201" max="8201" width="18" style="60" customWidth="1"/>
    <col min="8202" max="8448" width="10.85546875" style="60"/>
    <col min="8449" max="8449" width="10.42578125" style="60" customWidth="1"/>
    <col min="8450" max="8450" width="106.85546875" style="60" customWidth="1"/>
    <col min="8451" max="8451" width="10.85546875" style="60" customWidth="1"/>
    <col min="8452" max="8453" width="11.140625" style="60" customWidth="1"/>
    <col min="8454" max="8454" width="14.85546875" style="60" customWidth="1"/>
    <col min="8455" max="8455" width="22.140625" style="60" customWidth="1"/>
    <col min="8456" max="8456" width="10.85546875" style="60" customWidth="1"/>
    <col min="8457" max="8457" width="18" style="60" customWidth="1"/>
    <col min="8458" max="8704" width="10.85546875" style="60"/>
    <col min="8705" max="8705" width="10.42578125" style="60" customWidth="1"/>
    <col min="8706" max="8706" width="106.85546875" style="60" customWidth="1"/>
    <col min="8707" max="8707" width="10.85546875" style="60" customWidth="1"/>
    <col min="8708" max="8709" width="11.140625" style="60" customWidth="1"/>
    <col min="8710" max="8710" width="14.85546875" style="60" customWidth="1"/>
    <col min="8711" max="8711" width="22.140625" style="60" customWidth="1"/>
    <col min="8712" max="8712" width="10.85546875" style="60" customWidth="1"/>
    <col min="8713" max="8713" width="18" style="60" customWidth="1"/>
    <col min="8714" max="8960" width="10.85546875" style="60"/>
    <col min="8961" max="8961" width="10.42578125" style="60" customWidth="1"/>
    <col min="8962" max="8962" width="106.85546875" style="60" customWidth="1"/>
    <col min="8963" max="8963" width="10.85546875" style="60" customWidth="1"/>
    <col min="8964" max="8965" width="11.140625" style="60" customWidth="1"/>
    <col min="8966" max="8966" width="14.85546875" style="60" customWidth="1"/>
    <col min="8967" max="8967" width="22.140625" style="60" customWidth="1"/>
    <col min="8968" max="8968" width="10.85546875" style="60" customWidth="1"/>
    <col min="8969" max="8969" width="18" style="60" customWidth="1"/>
    <col min="8970" max="9216" width="10.85546875" style="60"/>
    <col min="9217" max="9217" width="10.42578125" style="60" customWidth="1"/>
    <col min="9218" max="9218" width="106.85546875" style="60" customWidth="1"/>
    <col min="9219" max="9219" width="10.85546875" style="60" customWidth="1"/>
    <col min="9220" max="9221" width="11.140625" style="60" customWidth="1"/>
    <col min="9222" max="9222" width="14.85546875" style="60" customWidth="1"/>
    <col min="9223" max="9223" width="22.140625" style="60" customWidth="1"/>
    <col min="9224" max="9224" width="10.85546875" style="60" customWidth="1"/>
    <col min="9225" max="9225" width="18" style="60" customWidth="1"/>
    <col min="9226" max="9472" width="10.85546875" style="60"/>
    <col min="9473" max="9473" width="10.42578125" style="60" customWidth="1"/>
    <col min="9474" max="9474" width="106.85546875" style="60" customWidth="1"/>
    <col min="9475" max="9475" width="10.85546875" style="60" customWidth="1"/>
    <col min="9476" max="9477" width="11.140625" style="60" customWidth="1"/>
    <col min="9478" max="9478" width="14.85546875" style="60" customWidth="1"/>
    <col min="9479" max="9479" width="22.140625" style="60" customWidth="1"/>
    <col min="9480" max="9480" width="10.85546875" style="60" customWidth="1"/>
    <col min="9481" max="9481" width="18" style="60" customWidth="1"/>
    <col min="9482" max="9728" width="10.85546875" style="60"/>
    <col min="9729" max="9729" width="10.42578125" style="60" customWidth="1"/>
    <col min="9730" max="9730" width="106.85546875" style="60" customWidth="1"/>
    <col min="9731" max="9731" width="10.85546875" style="60" customWidth="1"/>
    <col min="9732" max="9733" width="11.140625" style="60" customWidth="1"/>
    <col min="9734" max="9734" width="14.85546875" style="60" customWidth="1"/>
    <col min="9735" max="9735" width="22.140625" style="60" customWidth="1"/>
    <col min="9736" max="9736" width="10.85546875" style="60" customWidth="1"/>
    <col min="9737" max="9737" width="18" style="60" customWidth="1"/>
    <col min="9738" max="9984" width="10.85546875" style="60"/>
    <col min="9985" max="9985" width="10.42578125" style="60" customWidth="1"/>
    <col min="9986" max="9986" width="106.85546875" style="60" customWidth="1"/>
    <col min="9987" max="9987" width="10.85546875" style="60" customWidth="1"/>
    <col min="9988" max="9989" width="11.140625" style="60" customWidth="1"/>
    <col min="9990" max="9990" width="14.85546875" style="60" customWidth="1"/>
    <col min="9991" max="9991" width="22.140625" style="60" customWidth="1"/>
    <col min="9992" max="9992" width="10.85546875" style="60" customWidth="1"/>
    <col min="9993" max="9993" width="18" style="60" customWidth="1"/>
    <col min="9994" max="10240" width="10.85546875" style="60"/>
    <col min="10241" max="10241" width="10.42578125" style="60" customWidth="1"/>
    <col min="10242" max="10242" width="106.85546875" style="60" customWidth="1"/>
    <col min="10243" max="10243" width="10.85546875" style="60" customWidth="1"/>
    <col min="10244" max="10245" width="11.140625" style="60" customWidth="1"/>
    <col min="10246" max="10246" width="14.85546875" style="60" customWidth="1"/>
    <col min="10247" max="10247" width="22.140625" style="60" customWidth="1"/>
    <col min="10248" max="10248" width="10.85546875" style="60" customWidth="1"/>
    <col min="10249" max="10249" width="18" style="60" customWidth="1"/>
    <col min="10250" max="10496" width="10.85546875" style="60"/>
    <col min="10497" max="10497" width="10.42578125" style="60" customWidth="1"/>
    <col min="10498" max="10498" width="106.85546875" style="60" customWidth="1"/>
    <col min="10499" max="10499" width="10.85546875" style="60" customWidth="1"/>
    <col min="10500" max="10501" width="11.140625" style="60" customWidth="1"/>
    <col min="10502" max="10502" width="14.85546875" style="60" customWidth="1"/>
    <col min="10503" max="10503" width="22.140625" style="60" customWidth="1"/>
    <col min="10504" max="10504" width="10.85546875" style="60" customWidth="1"/>
    <col min="10505" max="10505" width="18" style="60" customWidth="1"/>
    <col min="10506" max="10752" width="10.85546875" style="60"/>
    <col min="10753" max="10753" width="10.42578125" style="60" customWidth="1"/>
    <col min="10754" max="10754" width="106.85546875" style="60" customWidth="1"/>
    <col min="10755" max="10755" width="10.85546875" style="60" customWidth="1"/>
    <col min="10756" max="10757" width="11.140625" style="60" customWidth="1"/>
    <col min="10758" max="10758" width="14.85546875" style="60" customWidth="1"/>
    <col min="10759" max="10759" width="22.140625" style="60" customWidth="1"/>
    <col min="10760" max="10760" width="10.85546875" style="60" customWidth="1"/>
    <col min="10761" max="10761" width="18" style="60" customWidth="1"/>
    <col min="10762" max="11008" width="10.85546875" style="60"/>
    <col min="11009" max="11009" width="10.42578125" style="60" customWidth="1"/>
    <col min="11010" max="11010" width="106.85546875" style="60" customWidth="1"/>
    <col min="11011" max="11011" width="10.85546875" style="60" customWidth="1"/>
    <col min="11012" max="11013" width="11.140625" style="60" customWidth="1"/>
    <col min="11014" max="11014" width="14.85546875" style="60" customWidth="1"/>
    <col min="11015" max="11015" width="22.140625" style="60" customWidth="1"/>
    <col min="11016" max="11016" width="10.85546875" style="60" customWidth="1"/>
    <col min="11017" max="11017" width="18" style="60" customWidth="1"/>
    <col min="11018" max="11264" width="10.85546875" style="60"/>
    <col min="11265" max="11265" width="10.42578125" style="60" customWidth="1"/>
    <col min="11266" max="11266" width="106.85546875" style="60" customWidth="1"/>
    <col min="11267" max="11267" width="10.85546875" style="60" customWidth="1"/>
    <col min="11268" max="11269" width="11.140625" style="60" customWidth="1"/>
    <col min="11270" max="11270" width="14.85546875" style="60" customWidth="1"/>
    <col min="11271" max="11271" width="22.140625" style="60" customWidth="1"/>
    <col min="11272" max="11272" width="10.85546875" style="60" customWidth="1"/>
    <col min="11273" max="11273" width="18" style="60" customWidth="1"/>
    <col min="11274" max="11520" width="10.85546875" style="60"/>
    <col min="11521" max="11521" width="10.42578125" style="60" customWidth="1"/>
    <col min="11522" max="11522" width="106.85546875" style="60" customWidth="1"/>
    <col min="11523" max="11523" width="10.85546875" style="60" customWidth="1"/>
    <col min="11524" max="11525" width="11.140625" style="60" customWidth="1"/>
    <col min="11526" max="11526" width="14.85546875" style="60" customWidth="1"/>
    <col min="11527" max="11527" width="22.140625" style="60" customWidth="1"/>
    <col min="11528" max="11528" width="10.85546875" style="60" customWidth="1"/>
    <col min="11529" max="11529" width="18" style="60" customWidth="1"/>
    <col min="11530" max="11776" width="10.85546875" style="60"/>
    <col min="11777" max="11777" width="10.42578125" style="60" customWidth="1"/>
    <col min="11778" max="11778" width="106.85546875" style="60" customWidth="1"/>
    <col min="11779" max="11779" width="10.85546875" style="60" customWidth="1"/>
    <col min="11780" max="11781" width="11.140625" style="60" customWidth="1"/>
    <col min="11782" max="11782" width="14.85546875" style="60" customWidth="1"/>
    <col min="11783" max="11783" width="22.140625" style="60" customWidth="1"/>
    <col min="11784" max="11784" width="10.85546875" style="60" customWidth="1"/>
    <col min="11785" max="11785" width="18" style="60" customWidth="1"/>
    <col min="11786" max="12032" width="10.85546875" style="60"/>
    <col min="12033" max="12033" width="10.42578125" style="60" customWidth="1"/>
    <col min="12034" max="12034" width="106.85546875" style="60" customWidth="1"/>
    <col min="12035" max="12035" width="10.85546875" style="60" customWidth="1"/>
    <col min="12036" max="12037" width="11.140625" style="60" customWidth="1"/>
    <col min="12038" max="12038" width="14.85546875" style="60" customWidth="1"/>
    <col min="12039" max="12039" width="22.140625" style="60" customWidth="1"/>
    <col min="12040" max="12040" width="10.85546875" style="60" customWidth="1"/>
    <col min="12041" max="12041" width="18" style="60" customWidth="1"/>
    <col min="12042" max="12288" width="10.85546875" style="60"/>
    <col min="12289" max="12289" width="10.42578125" style="60" customWidth="1"/>
    <col min="12290" max="12290" width="106.85546875" style="60" customWidth="1"/>
    <col min="12291" max="12291" width="10.85546875" style="60" customWidth="1"/>
    <col min="12292" max="12293" width="11.140625" style="60" customWidth="1"/>
    <col min="12294" max="12294" width="14.85546875" style="60" customWidth="1"/>
    <col min="12295" max="12295" width="22.140625" style="60" customWidth="1"/>
    <col min="12296" max="12296" width="10.85546875" style="60" customWidth="1"/>
    <col min="12297" max="12297" width="18" style="60" customWidth="1"/>
    <col min="12298" max="12544" width="10.85546875" style="60"/>
    <col min="12545" max="12545" width="10.42578125" style="60" customWidth="1"/>
    <col min="12546" max="12546" width="106.85546875" style="60" customWidth="1"/>
    <col min="12547" max="12547" width="10.85546875" style="60" customWidth="1"/>
    <col min="12548" max="12549" width="11.140625" style="60" customWidth="1"/>
    <col min="12550" max="12550" width="14.85546875" style="60" customWidth="1"/>
    <col min="12551" max="12551" width="22.140625" style="60" customWidth="1"/>
    <col min="12552" max="12552" width="10.85546875" style="60" customWidth="1"/>
    <col min="12553" max="12553" width="18" style="60" customWidth="1"/>
    <col min="12554" max="12800" width="10.85546875" style="60"/>
    <col min="12801" max="12801" width="10.42578125" style="60" customWidth="1"/>
    <col min="12802" max="12802" width="106.85546875" style="60" customWidth="1"/>
    <col min="12803" max="12803" width="10.85546875" style="60" customWidth="1"/>
    <col min="12804" max="12805" width="11.140625" style="60" customWidth="1"/>
    <col min="12806" max="12806" width="14.85546875" style="60" customWidth="1"/>
    <col min="12807" max="12807" width="22.140625" style="60" customWidth="1"/>
    <col min="12808" max="12808" width="10.85546875" style="60" customWidth="1"/>
    <col min="12809" max="12809" width="18" style="60" customWidth="1"/>
    <col min="12810" max="13056" width="10.85546875" style="60"/>
    <col min="13057" max="13057" width="10.42578125" style="60" customWidth="1"/>
    <col min="13058" max="13058" width="106.85546875" style="60" customWidth="1"/>
    <col min="13059" max="13059" width="10.85546875" style="60" customWidth="1"/>
    <col min="13060" max="13061" width="11.140625" style="60" customWidth="1"/>
    <col min="13062" max="13062" width="14.85546875" style="60" customWidth="1"/>
    <col min="13063" max="13063" width="22.140625" style="60" customWidth="1"/>
    <col min="13064" max="13064" width="10.85546875" style="60" customWidth="1"/>
    <col min="13065" max="13065" width="18" style="60" customWidth="1"/>
    <col min="13066" max="13312" width="10.85546875" style="60"/>
    <col min="13313" max="13313" width="10.42578125" style="60" customWidth="1"/>
    <col min="13314" max="13314" width="106.85546875" style="60" customWidth="1"/>
    <col min="13315" max="13315" width="10.85546875" style="60" customWidth="1"/>
    <col min="13316" max="13317" width="11.140625" style="60" customWidth="1"/>
    <col min="13318" max="13318" width="14.85546875" style="60" customWidth="1"/>
    <col min="13319" max="13319" width="22.140625" style="60" customWidth="1"/>
    <col min="13320" max="13320" width="10.85546875" style="60" customWidth="1"/>
    <col min="13321" max="13321" width="18" style="60" customWidth="1"/>
    <col min="13322" max="13568" width="10.85546875" style="60"/>
    <col min="13569" max="13569" width="10.42578125" style="60" customWidth="1"/>
    <col min="13570" max="13570" width="106.85546875" style="60" customWidth="1"/>
    <col min="13571" max="13571" width="10.85546875" style="60" customWidth="1"/>
    <col min="13572" max="13573" width="11.140625" style="60" customWidth="1"/>
    <col min="13574" max="13574" width="14.85546875" style="60" customWidth="1"/>
    <col min="13575" max="13575" width="22.140625" style="60" customWidth="1"/>
    <col min="13576" max="13576" width="10.85546875" style="60" customWidth="1"/>
    <col min="13577" max="13577" width="18" style="60" customWidth="1"/>
    <col min="13578" max="13824" width="10.85546875" style="60"/>
    <col min="13825" max="13825" width="10.42578125" style="60" customWidth="1"/>
    <col min="13826" max="13826" width="106.85546875" style="60" customWidth="1"/>
    <col min="13827" max="13827" width="10.85546875" style="60" customWidth="1"/>
    <col min="13828" max="13829" width="11.140625" style="60" customWidth="1"/>
    <col min="13830" max="13830" width="14.85546875" style="60" customWidth="1"/>
    <col min="13831" max="13831" width="22.140625" style="60" customWidth="1"/>
    <col min="13832" max="13832" width="10.85546875" style="60" customWidth="1"/>
    <col min="13833" max="13833" width="18" style="60" customWidth="1"/>
    <col min="13834" max="14080" width="10.85546875" style="60"/>
    <col min="14081" max="14081" width="10.42578125" style="60" customWidth="1"/>
    <col min="14082" max="14082" width="106.85546875" style="60" customWidth="1"/>
    <col min="14083" max="14083" width="10.85546875" style="60" customWidth="1"/>
    <col min="14084" max="14085" width="11.140625" style="60" customWidth="1"/>
    <col min="14086" max="14086" width="14.85546875" style="60" customWidth="1"/>
    <col min="14087" max="14087" width="22.140625" style="60" customWidth="1"/>
    <col min="14088" max="14088" width="10.85546875" style="60" customWidth="1"/>
    <col min="14089" max="14089" width="18" style="60" customWidth="1"/>
    <col min="14090" max="14336" width="10.85546875" style="60"/>
    <col min="14337" max="14337" width="10.42578125" style="60" customWidth="1"/>
    <col min="14338" max="14338" width="106.85546875" style="60" customWidth="1"/>
    <col min="14339" max="14339" width="10.85546875" style="60" customWidth="1"/>
    <col min="14340" max="14341" width="11.140625" style="60" customWidth="1"/>
    <col min="14342" max="14342" width="14.85546875" style="60" customWidth="1"/>
    <col min="14343" max="14343" width="22.140625" style="60" customWidth="1"/>
    <col min="14344" max="14344" width="10.85546875" style="60" customWidth="1"/>
    <col min="14345" max="14345" width="18" style="60" customWidth="1"/>
    <col min="14346" max="14592" width="10.85546875" style="60"/>
    <col min="14593" max="14593" width="10.42578125" style="60" customWidth="1"/>
    <col min="14594" max="14594" width="106.85546875" style="60" customWidth="1"/>
    <col min="14595" max="14595" width="10.85546875" style="60" customWidth="1"/>
    <col min="14596" max="14597" width="11.140625" style="60" customWidth="1"/>
    <col min="14598" max="14598" width="14.85546875" style="60" customWidth="1"/>
    <col min="14599" max="14599" width="22.140625" style="60" customWidth="1"/>
    <col min="14600" max="14600" width="10.85546875" style="60" customWidth="1"/>
    <col min="14601" max="14601" width="18" style="60" customWidth="1"/>
    <col min="14602" max="14848" width="10.85546875" style="60"/>
    <col min="14849" max="14849" width="10.42578125" style="60" customWidth="1"/>
    <col min="14850" max="14850" width="106.85546875" style="60" customWidth="1"/>
    <col min="14851" max="14851" width="10.85546875" style="60" customWidth="1"/>
    <col min="14852" max="14853" width="11.140625" style="60" customWidth="1"/>
    <col min="14854" max="14854" width="14.85546875" style="60" customWidth="1"/>
    <col min="14855" max="14855" width="22.140625" style="60" customWidth="1"/>
    <col min="14856" max="14856" width="10.85546875" style="60" customWidth="1"/>
    <col min="14857" max="14857" width="18" style="60" customWidth="1"/>
    <col min="14858" max="15104" width="10.85546875" style="60"/>
    <col min="15105" max="15105" width="10.42578125" style="60" customWidth="1"/>
    <col min="15106" max="15106" width="106.85546875" style="60" customWidth="1"/>
    <col min="15107" max="15107" width="10.85546875" style="60" customWidth="1"/>
    <col min="15108" max="15109" width="11.140625" style="60" customWidth="1"/>
    <col min="15110" max="15110" width="14.85546875" style="60" customWidth="1"/>
    <col min="15111" max="15111" width="22.140625" style="60" customWidth="1"/>
    <col min="15112" max="15112" width="10.85546875" style="60" customWidth="1"/>
    <col min="15113" max="15113" width="18" style="60" customWidth="1"/>
    <col min="15114" max="15360" width="10.85546875" style="60"/>
    <col min="15361" max="15361" width="10.42578125" style="60" customWidth="1"/>
    <col min="15362" max="15362" width="106.85546875" style="60" customWidth="1"/>
    <col min="15363" max="15363" width="10.85546875" style="60" customWidth="1"/>
    <col min="15364" max="15365" width="11.140625" style="60" customWidth="1"/>
    <col min="15366" max="15366" width="14.85546875" style="60" customWidth="1"/>
    <col min="15367" max="15367" width="22.140625" style="60" customWidth="1"/>
    <col min="15368" max="15368" width="10.85546875" style="60" customWidth="1"/>
    <col min="15369" max="15369" width="18" style="60" customWidth="1"/>
    <col min="15370" max="15616" width="10.85546875" style="60"/>
    <col min="15617" max="15617" width="10.42578125" style="60" customWidth="1"/>
    <col min="15618" max="15618" width="106.85546875" style="60" customWidth="1"/>
    <col min="15619" max="15619" width="10.85546875" style="60" customWidth="1"/>
    <col min="15620" max="15621" width="11.140625" style="60" customWidth="1"/>
    <col min="15622" max="15622" width="14.85546875" style="60" customWidth="1"/>
    <col min="15623" max="15623" width="22.140625" style="60" customWidth="1"/>
    <col min="15624" max="15624" width="10.85546875" style="60" customWidth="1"/>
    <col min="15625" max="15625" width="18" style="60" customWidth="1"/>
    <col min="15626" max="15872" width="10.85546875" style="60"/>
    <col min="15873" max="15873" width="10.42578125" style="60" customWidth="1"/>
    <col min="15874" max="15874" width="106.85546875" style="60" customWidth="1"/>
    <col min="15875" max="15875" width="10.85546875" style="60" customWidth="1"/>
    <col min="15876" max="15877" width="11.140625" style="60" customWidth="1"/>
    <col min="15878" max="15878" width="14.85546875" style="60" customWidth="1"/>
    <col min="15879" max="15879" width="22.140625" style="60" customWidth="1"/>
    <col min="15880" max="15880" width="10.85546875" style="60" customWidth="1"/>
    <col min="15881" max="15881" width="18" style="60" customWidth="1"/>
    <col min="15882" max="16128" width="10.85546875" style="60"/>
    <col min="16129" max="16129" width="10.42578125" style="60" customWidth="1"/>
    <col min="16130" max="16130" width="106.85546875" style="60" customWidth="1"/>
    <col min="16131" max="16131" width="10.85546875" style="60" customWidth="1"/>
    <col min="16132" max="16133" width="11.140625" style="60" customWidth="1"/>
    <col min="16134" max="16134" width="14.85546875" style="60" customWidth="1"/>
    <col min="16135" max="16135" width="22.140625" style="60" customWidth="1"/>
    <col min="16136" max="16136" width="10.85546875" style="60" customWidth="1"/>
    <col min="16137" max="16137" width="18" style="60" customWidth="1"/>
    <col min="16138" max="16384" width="10.85546875" style="60"/>
  </cols>
  <sheetData>
    <row r="1" spans="1:7">
      <c r="A1" s="62"/>
      <c r="B1" s="101"/>
      <c r="C1" s="170" t="s">
        <v>17</v>
      </c>
      <c r="D1" s="170"/>
      <c r="E1" s="170"/>
      <c r="F1" s="170"/>
      <c r="G1" s="61">
        <f>info!D9</f>
        <v>44586</v>
      </c>
    </row>
    <row r="2" spans="1:7">
      <c r="A2" s="58"/>
      <c r="B2" s="102"/>
      <c r="C2" s="171" t="s">
        <v>18</v>
      </c>
      <c r="D2" s="171"/>
      <c r="E2" s="171"/>
      <c r="F2" s="171"/>
      <c r="G2" s="57"/>
    </row>
    <row r="3" spans="1:7" ht="13.5" thickBot="1">
      <c r="A3" s="58"/>
      <c r="B3" s="102"/>
      <c r="C3" s="60" t="str">
        <f>info!B9</f>
        <v>AME PHASE DCE ind B</v>
      </c>
      <c r="G3" s="55"/>
    </row>
    <row r="4" spans="1:7" ht="13.5" thickBot="1">
      <c r="A4" s="58"/>
      <c r="B4" s="124" t="str">
        <f>info!B12</f>
        <v>Rénovation du Palais Cambout suite à dégâts des eaux</v>
      </c>
      <c r="C4" s="60" t="str">
        <f>info!B15</f>
        <v xml:space="preserve">LOT 02 PLATRERIE / FAUX PLAFONDS/ CLOISONS  /MENUISERIES INTERIEURES </v>
      </c>
      <c r="G4" s="55"/>
    </row>
    <row r="5" spans="1:7">
      <c r="A5" s="58"/>
      <c r="C5" s="60" t="e">
        <f>#REF!</f>
        <v>#REF!</v>
      </c>
      <c r="G5" s="55"/>
    </row>
    <row r="6" spans="1:7">
      <c r="A6" s="58"/>
      <c r="G6" s="55"/>
    </row>
    <row r="7" spans="1:7">
      <c r="A7" s="54"/>
      <c r="B7" s="103"/>
      <c r="C7" s="53" t="e">
        <f>#REF!</f>
        <v>#REF!</v>
      </c>
      <c r="D7" s="52"/>
      <c r="E7" s="52"/>
      <c r="F7" s="53"/>
      <c r="G7" s="51" t="s">
        <v>5</v>
      </c>
    </row>
    <row r="8" spans="1:7">
      <c r="A8" s="172" t="s">
        <v>21</v>
      </c>
      <c r="B8" s="172" t="s">
        <v>7</v>
      </c>
      <c r="C8" s="50"/>
      <c r="D8" s="175" t="s">
        <v>28</v>
      </c>
      <c r="E8" s="178" t="s">
        <v>29</v>
      </c>
      <c r="F8" s="50"/>
      <c r="G8" s="49"/>
    </row>
    <row r="9" spans="1:7">
      <c r="A9" s="173"/>
      <c r="B9" s="173"/>
      <c r="C9" s="45" t="s">
        <v>8</v>
      </c>
      <c r="D9" s="176"/>
      <c r="E9" s="179"/>
      <c r="F9" s="45" t="s">
        <v>10</v>
      </c>
      <c r="G9" s="45" t="s">
        <v>22</v>
      </c>
    </row>
    <row r="10" spans="1:7">
      <c r="A10" s="174"/>
      <c r="B10" s="174"/>
      <c r="C10" s="71"/>
      <c r="D10" s="177"/>
      <c r="E10" s="180"/>
      <c r="F10" s="71"/>
      <c r="G10" s="72"/>
    </row>
    <row r="11" spans="1:7">
      <c r="A11" s="48"/>
      <c r="B11" s="104" t="str">
        <f>info!B15</f>
        <v xml:space="preserve">LOT 02 PLATRERIE / FAUX PLAFONDS/ CLOISONS  /MENUISERIES INTERIEURES </v>
      </c>
      <c r="C11" s="45"/>
      <c r="D11" s="47"/>
      <c r="E11" s="46"/>
      <c r="F11" s="45"/>
      <c r="G11" s="105"/>
    </row>
    <row r="12" spans="1:7">
      <c r="A12" s="73"/>
      <c r="B12" s="67"/>
      <c r="C12" s="65"/>
      <c r="D12" s="66"/>
      <c r="E12" s="65"/>
      <c r="F12" s="64"/>
      <c r="G12" s="64"/>
    </row>
    <row r="13" spans="1:7">
      <c r="A13" s="74" t="s">
        <v>62</v>
      </c>
      <c r="B13" s="63" t="s">
        <v>24</v>
      </c>
      <c r="C13" s="65"/>
      <c r="D13" s="66"/>
      <c r="E13" s="65"/>
      <c r="F13" s="64"/>
      <c r="G13" s="64"/>
    </row>
    <row r="14" spans="1:7">
      <c r="A14" s="74" t="s">
        <v>42</v>
      </c>
      <c r="B14" s="63" t="s">
        <v>37</v>
      </c>
      <c r="C14" s="65"/>
      <c r="D14" s="66"/>
      <c r="E14" s="65"/>
      <c r="F14" s="64"/>
      <c r="G14" s="64"/>
    </row>
    <row r="15" spans="1:7">
      <c r="A15" s="73" t="s">
        <v>43</v>
      </c>
      <c r="B15" s="67" t="s">
        <v>27</v>
      </c>
      <c r="C15" s="65" t="s">
        <v>31</v>
      </c>
      <c r="D15" s="66">
        <v>1</v>
      </c>
      <c r="E15" s="65"/>
      <c r="F15" s="64"/>
      <c r="G15" s="64">
        <f t="shared" ref="G15:G16" si="0">F15*D15</f>
        <v>0</v>
      </c>
    </row>
    <row r="16" spans="1:7">
      <c r="A16" s="73" t="s">
        <v>44</v>
      </c>
      <c r="B16" s="67" t="s">
        <v>19</v>
      </c>
      <c r="C16" s="65" t="s">
        <v>31</v>
      </c>
      <c r="D16" s="66">
        <v>1</v>
      </c>
      <c r="E16" s="65"/>
      <c r="F16" s="64"/>
      <c r="G16" s="64">
        <f t="shared" si="0"/>
        <v>0</v>
      </c>
    </row>
    <row r="17" spans="1:8">
      <c r="A17" s="73" t="s">
        <v>45</v>
      </c>
      <c r="B17" s="67" t="s">
        <v>58</v>
      </c>
      <c r="C17" s="65" t="s">
        <v>30</v>
      </c>
      <c r="D17" s="66"/>
      <c r="E17" s="65"/>
      <c r="F17" s="64"/>
      <c r="G17" s="64"/>
    </row>
    <row r="18" spans="1:8" s="107" customFormat="1" ht="13.5" thickBot="1">
      <c r="A18" s="73"/>
      <c r="B18" s="67"/>
      <c r="C18" s="65"/>
      <c r="D18" s="66"/>
      <c r="E18" s="65"/>
      <c r="F18" s="64"/>
      <c r="G18" s="64"/>
      <c r="H18" s="106"/>
    </row>
    <row r="19" spans="1:8" s="107" customFormat="1" ht="13.5" thickBot="1">
      <c r="A19" s="73"/>
      <c r="B19" s="80" t="s">
        <v>55</v>
      </c>
      <c r="C19" s="65"/>
      <c r="D19" s="66"/>
      <c r="E19" s="65"/>
      <c r="F19" s="69"/>
      <c r="G19" s="70">
        <f>SUM(G15:G18)</f>
        <v>0</v>
      </c>
      <c r="H19" s="106"/>
    </row>
    <row r="20" spans="1:8" s="107" customFormat="1">
      <c r="A20" s="73"/>
      <c r="B20" s="67"/>
      <c r="C20" s="65"/>
      <c r="D20" s="66"/>
      <c r="E20" s="65"/>
      <c r="F20" s="64"/>
      <c r="G20" s="64"/>
      <c r="H20" s="106"/>
    </row>
    <row r="21" spans="1:8" s="107" customFormat="1">
      <c r="A21" s="74" t="s">
        <v>20</v>
      </c>
      <c r="B21" s="63" t="s">
        <v>63</v>
      </c>
      <c r="C21" s="65"/>
      <c r="D21" s="66"/>
      <c r="E21" s="65"/>
      <c r="F21" s="64"/>
      <c r="G21" s="64"/>
      <c r="H21" s="106"/>
    </row>
    <row r="22" spans="1:8" s="107" customFormat="1">
      <c r="A22" s="74" t="s">
        <v>53</v>
      </c>
      <c r="B22" s="63" t="s">
        <v>64</v>
      </c>
      <c r="C22" s="65"/>
      <c r="D22" s="66"/>
      <c r="E22" s="65"/>
      <c r="F22" s="64"/>
      <c r="G22" s="64"/>
      <c r="H22" s="106"/>
    </row>
    <row r="23" spans="1:8" s="107" customFormat="1">
      <c r="A23" s="140" t="s">
        <v>59</v>
      </c>
      <c r="B23" s="143" t="s">
        <v>112</v>
      </c>
      <c r="C23" s="141" t="s">
        <v>25</v>
      </c>
      <c r="D23" s="141">
        <v>46.86</v>
      </c>
      <c r="E23" s="141"/>
      <c r="F23" s="142"/>
      <c r="G23" s="142">
        <f t="shared" ref="G23" si="1">F23*D23</f>
        <v>0</v>
      </c>
      <c r="H23" s="106"/>
    </row>
    <row r="24" spans="1:8" s="107" customFormat="1">
      <c r="A24" s="73" t="s">
        <v>60</v>
      </c>
      <c r="B24" s="67" t="s">
        <v>101</v>
      </c>
      <c r="C24" s="65" t="s">
        <v>25</v>
      </c>
      <c r="D24" s="66">
        <v>16.45</v>
      </c>
      <c r="E24" s="65"/>
      <c r="F24" s="64"/>
      <c r="G24" s="64">
        <f t="shared" ref="G24:G33" si="2">F24*D24</f>
        <v>0</v>
      </c>
      <c r="H24" s="106"/>
    </row>
    <row r="25" spans="1:8" s="107" customFormat="1">
      <c r="A25" s="73" t="s">
        <v>61</v>
      </c>
      <c r="B25" s="67" t="s">
        <v>102</v>
      </c>
      <c r="C25" s="65" t="s">
        <v>25</v>
      </c>
      <c r="D25" s="66">
        <v>11.2</v>
      </c>
      <c r="E25" s="65"/>
      <c r="F25" s="64"/>
      <c r="G25" s="64">
        <f t="shared" ref="G25:G26" si="3">F25*D25</f>
        <v>0</v>
      </c>
      <c r="H25" s="106"/>
    </row>
    <row r="26" spans="1:8" s="107" customFormat="1">
      <c r="A26" s="73" t="s">
        <v>65</v>
      </c>
      <c r="B26" s="67" t="s">
        <v>103</v>
      </c>
      <c r="C26" s="65" t="s">
        <v>57</v>
      </c>
      <c r="D26" s="66">
        <v>2</v>
      </c>
      <c r="E26" s="65"/>
      <c r="F26" s="64"/>
      <c r="G26" s="64">
        <f t="shared" si="3"/>
        <v>0</v>
      </c>
      <c r="H26" s="106"/>
    </row>
    <row r="27" spans="1:8" s="107" customFormat="1">
      <c r="A27" s="73" t="s">
        <v>66</v>
      </c>
      <c r="B27" s="67" t="s">
        <v>104</v>
      </c>
      <c r="C27" s="65" t="s">
        <v>25</v>
      </c>
      <c r="D27" s="66">
        <v>9.1</v>
      </c>
      <c r="E27" s="65"/>
      <c r="F27" s="64"/>
      <c r="G27" s="64">
        <f t="shared" ref="G27:G28" si="4">F27*D27</f>
        <v>0</v>
      </c>
      <c r="H27" s="106"/>
    </row>
    <row r="28" spans="1:8" s="107" customFormat="1">
      <c r="A28" s="86" t="s">
        <v>67</v>
      </c>
      <c r="B28" s="144" t="s">
        <v>113</v>
      </c>
      <c r="C28" s="87" t="s">
        <v>25</v>
      </c>
      <c r="D28" s="66">
        <v>22</v>
      </c>
      <c r="E28" s="87"/>
      <c r="F28" s="145"/>
      <c r="G28" s="145">
        <f t="shared" si="4"/>
        <v>0</v>
      </c>
      <c r="H28" s="106"/>
    </row>
    <row r="29" spans="1:8" s="107" customFormat="1">
      <c r="A29" s="73" t="s">
        <v>68</v>
      </c>
      <c r="B29" s="67" t="s">
        <v>105</v>
      </c>
      <c r="C29" s="65" t="s">
        <v>25</v>
      </c>
      <c r="D29" s="66">
        <v>32</v>
      </c>
      <c r="E29" s="65"/>
      <c r="F29" s="64"/>
      <c r="G29" s="64">
        <f t="shared" ref="G29" si="5">F29*D29</f>
        <v>0</v>
      </c>
      <c r="H29" s="106"/>
    </row>
    <row r="30" spans="1:8" s="107" customFormat="1">
      <c r="A30" s="73" t="s">
        <v>69</v>
      </c>
      <c r="B30" s="67" t="s">
        <v>109</v>
      </c>
      <c r="C30" s="65" t="s">
        <v>25</v>
      </c>
      <c r="D30" s="66">
        <v>78</v>
      </c>
      <c r="E30" s="65"/>
      <c r="F30" s="64"/>
      <c r="G30" s="64">
        <f t="shared" ref="G30" si="6">F30*D30</f>
        <v>0</v>
      </c>
      <c r="H30" s="106"/>
    </row>
    <row r="31" spans="1:8" s="107" customFormat="1">
      <c r="A31" s="73" t="s">
        <v>88</v>
      </c>
      <c r="B31" s="67" t="s">
        <v>87</v>
      </c>
      <c r="C31" s="65" t="s">
        <v>31</v>
      </c>
      <c r="D31" s="66">
        <v>1</v>
      </c>
      <c r="E31" s="65"/>
      <c r="F31" s="64"/>
      <c r="G31" s="64">
        <f t="shared" si="2"/>
        <v>0</v>
      </c>
      <c r="H31" s="106"/>
    </row>
    <row r="32" spans="1:8" s="107" customFormat="1">
      <c r="A32" s="73" t="s">
        <v>95</v>
      </c>
      <c r="B32" s="67" t="s">
        <v>70</v>
      </c>
      <c r="C32" s="65" t="s">
        <v>13</v>
      </c>
      <c r="D32" s="66">
        <v>2</v>
      </c>
      <c r="E32" s="65"/>
      <c r="F32" s="64"/>
      <c r="G32" s="64">
        <f t="shared" si="2"/>
        <v>0</v>
      </c>
      <c r="H32" s="106"/>
    </row>
    <row r="33" spans="1:9" s="107" customFormat="1" ht="13.5" thickBot="1">
      <c r="A33" s="146" t="s">
        <v>114</v>
      </c>
      <c r="B33" s="147" t="s">
        <v>115</v>
      </c>
      <c r="C33" s="148" t="s">
        <v>25</v>
      </c>
      <c r="D33" s="148">
        <v>25.5</v>
      </c>
      <c r="E33" s="148"/>
      <c r="F33" s="149"/>
      <c r="G33" s="149">
        <f t="shared" si="2"/>
        <v>0</v>
      </c>
      <c r="H33" s="106"/>
    </row>
    <row r="34" spans="1:9" s="77" customFormat="1" ht="13.5" thickBot="1">
      <c r="A34" s="73"/>
      <c r="B34" s="80" t="s">
        <v>55</v>
      </c>
      <c r="C34" s="65"/>
      <c r="D34" s="66"/>
      <c r="E34" s="65"/>
      <c r="F34" s="69"/>
      <c r="G34" s="70">
        <f>SUM(G20:G32)-G23</f>
        <v>0</v>
      </c>
      <c r="I34" s="78"/>
    </row>
    <row r="35" spans="1:9" s="77" customFormat="1">
      <c r="A35" s="73"/>
      <c r="B35" s="67"/>
      <c r="C35" s="65"/>
      <c r="D35" s="66"/>
      <c r="E35" s="65"/>
      <c r="F35" s="64"/>
      <c r="G35" s="64"/>
      <c r="I35" s="78"/>
    </row>
    <row r="36" spans="1:9" s="77" customFormat="1">
      <c r="A36" s="74" t="s">
        <v>38</v>
      </c>
      <c r="B36" s="63" t="s">
        <v>71</v>
      </c>
      <c r="C36" s="65"/>
      <c r="D36" s="66"/>
      <c r="E36" s="65"/>
      <c r="F36" s="64"/>
      <c r="G36" s="64"/>
      <c r="I36" s="78"/>
    </row>
    <row r="37" spans="1:9" s="77" customFormat="1">
      <c r="A37" s="73" t="s">
        <v>46</v>
      </c>
      <c r="B37" s="67" t="s">
        <v>106</v>
      </c>
      <c r="C37" s="65" t="s">
        <v>25</v>
      </c>
      <c r="D37" s="66">
        <v>48.2</v>
      </c>
      <c r="E37" s="65"/>
      <c r="F37" s="64"/>
      <c r="G37" s="64">
        <f t="shared" ref="G37" si="7">F37*D37</f>
        <v>0</v>
      </c>
      <c r="I37" s="78"/>
    </row>
    <row r="38" spans="1:9" s="77" customFormat="1">
      <c r="A38" s="73" t="s">
        <v>47</v>
      </c>
      <c r="B38" s="67" t="s">
        <v>107</v>
      </c>
      <c r="C38" s="65" t="s">
        <v>25</v>
      </c>
      <c r="D38" s="66">
        <v>57.78</v>
      </c>
      <c r="E38" s="65"/>
      <c r="F38" s="64"/>
      <c r="G38" s="64">
        <f t="shared" ref="G38" si="8">F38*D38</f>
        <v>0</v>
      </c>
      <c r="I38" s="78"/>
    </row>
    <row r="39" spans="1:9" s="77" customFormat="1">
      <c r="A39" s="73" t="s">
        <v>48</v>
      </c>
      <c r="B39" s="67" t="s">
        <v>108</v>
      </c>
      <c r="C39" s="65" t="s">
        <v>25</v>
      </c>
      <c r="D39" s="66">
        <v>5</v>
      </c>
      <c r="E39" s="65"/>
      <c r="F39" s="64"/>
      <c r="G39" s="64">
        <f t="shared" ref="G39" si="9">F39*D39</f>
        <v>0</v>
      </c>
      <c r="I39" s="78"/>
    </row>
    <row r="40" spans="1:9" s="77" customFormat="1">
      <c r="A40" s="73" t="s">
        <v>49</v>
      </c>
      <c r="B40" s="67" t="s">
        <v>89</v>
      </c>
      <c r="C40" s="65" t="s">
        <v>30</v>
      </c>
      <c r="D40" s="66"/>
      <c r="E40" s="65"/>
      <c r="F40" s="64"/>
      <c r="G40" s="64"/>
      <c r="I40" s="78"/>
    </row>
    <row r="41" spans="1:9" s="77" customFormat="1" ht="13.5" thickBot="1">
      <c r="A41" s="73" t="s">
        <v>50</v>
      </c>
      <c r="B41" s="67" t="s">
        <v>90</v>
      </c>
      <c r="C41" s="65" t="s">
        <v>30</v>
      </c>
      <c r="D41" s="66"/>
      <c r="E41" s="65"/>
      <c r="F41" s="64"/>
      <c r="G41" s="64"/>
      <c r="I41" s="78"/>
    </row>
    <row r="42" spans="1:9" ht="13.5" thickBot="1">
      <c r="A42" s="73"/>
      <c r="B42" s="80" t="s">
        <v>55</v>
      </c>
      <c r="C42" s="65"/>
      <c r="D42" s="66"/>
      <c r="E42" s="65"/>
      <c r="F42" s="69"/>
      <c r="G42" s="70">
        <f>SUM(G35:G41)</f>
        <v>0</v>
      </c>
    </row>
    <row r="43" spans="1:9">
      <c r="A43" s="73"/>
      <c r="B43" s="67"/>
      <c r="C43" s="65"/>
      <c r="D43" s="66"/>
      <c r="E43" s="65"/>
      <c r="F43" s="64"/>
      <c r="G43" s="64"/>
    </row>
    <row r="44" spans="1:9">
      <c r="A44" s="74" t="s">
        <v>41</v>
      </c>
      <c r="B44" s="63" t="s">
        <v>72</v>
      </c>
      <c r="C44" s="65"/>
      <c r="D44" s="66"/>
      <c r="E44" s="65"/>
      <c r="F44" s="64"/>
      <c r="G44" s="64"/>
    </row>
    <row r="45" spans="1:9">
      <c r="A45" s="73" t="s">
        <v>73</v>
      </c>
      <c r="B45" s="67" t="s">
        <v>74</v>
      </c>
      <c r="C45" s="65" t="s">
        <v>30</v>
      </c>
      <c r="D45" s="66"/>
      <c r="E45" s="65"/>
      <c r="F45" s="64"/>
      <c r="G45" s="64"/>
    </row>
    <row r="46" spans="1:9">
      <c r="A46" s="73" t="s">
        <v>75</v>
      </c>
      <c r="B46" s="67" t="s">
        <v>100</v>
      </c>
      <c r="C46" s="65" t="s">
        <v>13</v>
      </c>
      <c r="D46" s="66">
        <v>1</v>
      </c>
      <c r="E46" s="65"/>
      <c r="F46" s="64"/>
      <c r="G46" s="64">
        <f t="shared" ref="G46" si="10">F46*D46</f>
        <v>0</v>
      </c>
    </row>
    <row r="47" spans="1:9" ht="25.5">
      <c r="A47" s="73" t="s">
        <v>76</v>
      </c>
      <c r="B47" s="67" t="s">
        <v>99</v>
      </c>
      <c r="C47" s="65" t="s">
        <v>13</v>
      </c>
      <c r="D47" s="66">
        <v>1</v>
      </c>
      <c r="E47" s="65"/>
      <c r="F47" s="64"/>
      <c r="G47" s="64">
        <f t="shared" ref="G47:G48" si="11">F47*D47</f>
        <v>0</v>
      </c>
    </row>
    <row r="48" spans="1:9">
      <c r="A48" s="140" t="s">
        <v>77</v>
      </c>
      <c r="B48" s="143" t="s">
        <v>116</v>
      </c>
      <c r="C48" s="141" t="s">
        <v>13</v>
      </c>
      <c r="D48" s="141">
        <v>3</v>
      </c>
      <c r="E48" s="141"/>
      <c r="F48" s="142"/>
      <c r="G48" s="142">
        <f t="shared" si="11"/>
        <v>0</v>
      </c>
    </row>
    <row r="49" spans="1:7">
      <c r="A49" s="73" t="s">
        <v>78</v>
      </c>
      <c r="B49" s="67" t="s">
        <v>39</v>
      </c>
      <c r="C49" s="65" t="s">
        <v>13</v>
      </c>
      <c r="D49" s="66">
        <v>2</v>
      </c>
      <c r="E49" s="65"/>
      <c r="F49" s="64"/>
      <c r="G49" s="64">
        <f t="shared" ref="G49:G55" si="12">F49*D49</f>
        <v>0</v>
      </c>
    </row>
    <row r="50" spans="1:7">
      <c r="A50" s="73" t="s">
        <v>79</v>
      </c>
      <c r="B50" s="67" t="s">
        <v>81</v>
      </c>
      <c r="C50" s="65" t="s">
        <v>30</v>
      </c>
      <c r="D50" s="66"/>
      <c r="E50" s="65"/>
      <c r="F50" s="64"/>
      <c r="G50" s="64"/>
    </row>
    <row r="51" spans="1:7">
      <c r="A51" s="73" t="s">
        <v>80</v>
      </c>
      <c r="B51" s="67" t="s">
        <v>32</v>
      </c>
      <c r="C51" s="65" t="s">
        <v>13</v>
      </c>
      <c r="D51" s="66">
        <v>2</v>
      </c>
      <c r="E51" s="65"/>
      <c r="F51" s="64"/>
      <c r="G51" s="64">
        <f t="shared" si="12"/>
        <v>0</v>
      </c>
    </row>
    <row r="52" spans="1:7">
      <c r="A52" s="73" t="s">
        <v>82</v>
      </c>
      <c r="B52" s="67" t="s">
        <v>83</v>
      </c>
      <c r="C52" s="65" t="s">
        <v>30</v>
      </c>
      <c r="D52" s="66"/>
      <c r="E52" s="65"/>
      <c r="F52" s="64"/>
      <c r="G52" s="64"/>
    </row>
    <row r="53" spans="1:7">
      <c r="A53" s="73" t="s">
        <v>96</v>
      </c>
      <c r="B53" s="67" t="s">
        <v>120</v>
      </c>
      <c r="C53" s="65" t="s">
        <v>57</v>
      </c>
      <c r="D53" s="66">
        <v>1</v>
      </c>
      <c r="E53" s="65"/>
      <c r="F53" s="64"/>
      <c r="G53" s="64">
        <f t="shared" si="12"/>
        <v>0</v>
      </c>
    </row>
    <row r="54" spans="1:7">
      <c r="A54" s="73" t="s">
        <v>119</v>
      </c>
      <c r="B54" s="67" t="s">
        <v>121</v>
      </c>
      <c r="C54" s="65" t="s">
        <v>57</v>
      </c>
      <c r="D54" s="66">
        <v>1</v>
      </c>
      <c r="E54" s="65"/>
      <c r="F54" s="64"/>
      <c r="G54" s="64">
        <f t="shared" ref="G54" si="13">F54*D54</f>
        <v>0</v>
      </c>
    </row>
    <row r="55" spans="1:7" ht="13.5" thickBot="1">
      <c r="A55" s="146" t="s">
        <v>118</v>
      </c>
      <c r="B55" s="147" t="s">
        <v>122</v>
      </c>
      <c r="C55" s="148" t="s">
        <v>13</v>
      </c>
      <c r="D55" s="148">
        <v>1</v>
      </c>
      <c r="E55" s="148"/>
      <c r="F55" s="149"/>
      <c r="G55" s="149">
        <f t="shared" si="12"/>
        <v>0</v>
      </c>
    </row>
    <row r="56" spans="1:7" ht="13.5" thickBot="1">
      <c r="A56" s="73"/>
      <c r="B56" s="80" t="s">
        <v>55</v>
      </c>
      <c r="C56" s="65"/>
      <c r="D56" s="66"/>
      <c r="E56" s="65"/>
      <c r="F56" s="69"/>
      <c r="G56" s="70">
        <f>SUM(G43:G54)-G48</f>
        <v>0</v>
      </c>
    </row>
    <row r="57" spans="1:7">
      <c r="A57" s="74" t="s">
        <v>86</v>
      </c>
      <c r="B57" s="63" t="s">
        <v>84</v>
      </c>
      <c r="C57" s="65"/>
      <c r="D57" s="66"/>
      <c r="E57" s="65"/>
      <c r="F57" s="64"/>
      <c r="G57" s="64"/>
    </row>
    <row r="58" spans="1:7">
      <c r="A58" s="73" t="s">
        <v>85</v>
      </c>
      <c r="B58" s="67" t="s">
        <v>52</v>
      </c>
      <c r="C58" s="65" t="s">
        <v>25</v>
      </c>
      <c r="D58" s="66">
        <v>300</v>
      </c>
      <c r="E58" s="65"/>
      <c r="F58" s="64"/>
      <c r="G58" s="64">
        <f t="shared" ref="G58" si="14">F58*D58</f>
        <v>0</v>
      </c>
    </row>
    <row r="59" spans="1:7" ht="13.5" thickBot="1">
      <c r="A59" s="73"/>
      <c r="B59" s="67"/>
      <c r="C59" s="65"/>
      <c r="D59" s="66"/>
      <c r="E59" s="65"/>
      <c r="F59" s="64"/>
      <c r="G59" s="64"/>
    </row>
    <row r="60" spans="1:7" ht="13.5" thickBot="1">
      <c r="A60" s="73"/>
      <c r="B60" s="80" t="s">
        <v>55</v>
      </c>
      <c r="C60" s="65"/>
      <c r="D60" s="66"/>
      <c r="E60" s="65"/>
      <c r="F60" s="69"/>
      <c r="G60" s="70">
        <f>SUM(G57:G59)</f>
        <v>0</v>
      </c>
    </row>
    <row r="61" spans="1:7">
      <c r="A61" s="73"/>
      <c r="B61" s="67"/>
      <c r="C61" s="65"/>
      <c r="D61" s="66"/>
      <c r="E61" s="65"/>
      <c r="F61" s="64"/>
      <c r="G61" s="64"/>
    </row>
    <row r="62" spans="1:7">
      <c r="A62" s="73"/>
      <c r="B62" s="67"/>
      <c r="C62" s="65"/>
      <c r="D62" s="66"/>
      <c r="E62" s="65"/>
      <c r="F62" s="64"/>
      <c r="G62" s="64"/>
    </row>
    <row r="63" spans="1:7">
      <c r="A63" s="73"/>
      <c r="B63" s="67"/>
      <c r="C63" s="65"/>
      <c r="D63" s="66"/>
      <c r="E63" s="65"/>
      <c r="F63" s="64"/>
      <c r="G63" s="64"/>
    </row>
    <row r="64" spans="1:7">
      <c r="A64" s="125"/>
      <c r="B64" s="126" t="s">
        <v>56</v>
      </c>
      <c r="C64" s="127"/>
      <c r="D64" s="127"/>
      <c r="E64" s="127"/>
      <c r="F64" s="128"/>
      <c r="G64" s="128"/>
    </row>
    <row r="65" spans="1:7">
      <c r="A65" s="125"/>
      <c r="B65" s="129"/>
      <c r="C65" s="127"/>
      <c r="D65" s="127"/>
      <c r="E65" s="127"/>
      <c r="F65" s="128"/>
      <c r="G65" s="128"/>
    </row>
    <row r="66" spans="1:7">
      <c r="A66" s="125"/>
      <c r="B66" s="129"/>
      <c r="C66" s="127"/>
      <c r="D66" s="127"/>
      <c r="E66" s="127"/>
      <c r="F66" s="128"/>
      <c r="G66" s="128"/>
    </row>
    <row r="67" spans="1:7">
      <c r="A67" s="125"/>
      <c r="B67" s="129"/>
      <c r="C67" s="127"/>
      <c r="D67" s="127"/>
      <c r="E67" s="127"/>
      <c r="F67" s="128"/>
      <c r="G67" s="128"/>
    </row>
    <row r="68" spans="1:7">
      <c r="A68" s="125"/>
      <c r="B68" s="129"/>
      <c r="C68" s="127"/>
      <c r="D68" s="127"/>
      <c r="E68" s="127"/>
      <c r="F68" s="128"/>
      <c r="G68" s="128"/>
    </row>
    <row r="69" spans="1:7" ht="13.5" thickBot="1">
      <c r="A69" s="125"/>
      <c r="B69" s="129"/>
      <c r="C69" s="127"/>
      <c r="D69" s="127"/>
      <c r="E69" s="127"/>
      <c r="F69" s="128"/>
      <c r="G69" s="128"/>
    </row>
    <row r="70" spans="1:7" ht="13.5" thickBot="1">
      <c r="A70" s="125"/>
      <c r="B70" s="130"/>
      <c r="C70" s="127"/>
      <c r="D70" s="127"/>
      <c r="E70" s="127"/>
      <c r="F70" s="131"/>
      <c r="G70" s="132">
        <f>SUM(G64:G69)</f>
        <v>0</v>
      </c>
    </row>
    <row r="71" spans="1:7" ht="13.5" thickBot="1">
      <c r="A71" s="68"/>
      <c r="B71" s="67"/>
      <c r="C71" s="75"/>
      <c r="D71" s="76"/>
      <c r="E71" s="75"/>
      <c r="F71" s="79"/>
      <c r="G71" s="123"/>
    </row>
    <row r="72" spans="1:7">
      <c r="A72" s="81"/>
      <c r="B72" s="108" t="s">
        <v>51</v>
      </c>
      <c r="C72" s="81"/>
      <c r="D72" s="82"/>
      <c r="E72" s="83"/>
      <c r="F72" s="84"/>
      <c r="G72" s="85">
        <f>G70+G60+G56+G42+G34+G19</f>
        <v>0</v>
      </c>
    </row>
    <row r="73" spans="1:7">
      <c r="A73" s="86"/>
      <c r="B73" s="109" t="s">
        <v>26</v>
      </c>
      <c r="C73" s="86"/>
      <c r="D73" s="87"/>
      <c r="E73" s="88"/>
      <c r="F73" s="89"/>
      <c r="G73" s="90">
        <f>G72*0.2</f>
        <v>0</v>
      </c>
    </row>
    <row r="74" spans="1:7" ht="13.5" thickBot="1">
      <c r="A74" s="91"/>
      <c r="B74" s="110" t="s">
        <v>40</v>
      </c>
      <c r="C74" s="91"/>
      <c r="D74" s="92"/>
      <c r="E74" s="93"/>
      <c r="F74" s="94"/>
      <c r="G74" s="95">
        <f>G73+G72</f>
        <v>0</v>
      </c>
    </row>
    <row r="75" spans="1:7">
      <c r="A75" s="150"/>
      <c r="B75" s="151" t="s">
        <v>117</v>
      </c>
      <c r="C75" s="150"/>
      <c r="D75" s="152"/>
      <c r="E75" s="153"/>
      <c r="F75" s="154"/>
      <c r="G75" s="155">
        <f>G72+G23+G48+G33+G55</f>
        <v>0</v>
      </c>
    </row>
    <row r="76" spans="1:7">
      <c r="A76" s="156"/>
      <c r="B76" s="157" t="s">
        <v>26</v>
      </c>
      <c r="C76" s="156"/>
      <c r="D76" s="158"/>
      <c r="E76" s="159"/>
      <c r="F76" s="160"/>
      <c r="G76" s="161">
        <f>G75*0.2</f>
        <v>0</v>
      </c>
    </row>
    <row r="77" spans="1:7" ht="13.5" thickBot="1">
      <c r="A77" s="162"/>
      <c r="B77" s="163" t="s">
        <v>40</v>
      </c>
      <c r="C77" s="162"/>
      <c r="D77" s="164"/>
      <c r="E77" s="165"/>
      <c r="F77" s="166"/>
      <c r="G77" s="167">
        <f>G76+G75</f>
        <v>0</v>
      </c>
    </row>
    <row r="78" spans="1:7">
      <c r="A78" s="96"/>
      <c r="B78" s="111"/>
      <c r="C78" s="98"/>
      <c r="D78" s="98"/>
      <c r="E78" s="98"/>
      <c r="F78" s="99"/>
      <c r="G78" s="100"/>
    </row>
    <row r="79" spans="1:7">
      <c r="A79" s="96"/>
      <c r="B79" s="111"/>
      <c r="C79" s="97" t="s">
        <v>33</v>
      </c>
      <c r="D79" s="98"/>
      <c r="E79" s="98"/>
      <c r="F79" s="99"/>
      <c r="G79" s="100" t="s">
        <v>34</v>
      </c>
    </row>
    <row r="80" spans="1:7">
      <c r="A80" s="96"/>
      <c r="B80" s="111" t="s">
        <v>35</v>
      </c>
      <c r="C80" s="98" t="s">
        <v>36</v>
      </c>
      <c r="D80" s="98"/>
      <c r="E80" s="98"/>
      <c r="F80" s="99"/>
      <c r="G80" s="100"/>
    </row>
    <row r="81" spans="1:7">
      <c r="A81" s="96"/>
      <c r="B81" s="112"/>
      <c r="C81" s="113"/>
      <c r="D81" s="114"/>
      <c r="E81" s="114"/>
      <c r="F81" s="115"/>
      <c r="G81" s="100"/>
    </row>
    <row r="82" spans="1:7">
      <c r="A82" s="96"/>
      <c r="B82" s="112"/>
      <c r="C82" s="113"/>
      <c r="D82" s="114"/>
      <c r="E82" s="114"/>
      <c r="F82" s="115"/>
      <c r="G82" s="100"/>
    </row>
    <row r="83" spans="1:7">
      <c r="A83" s="96"/>
      <c r="B83" s="112"/>
      <c r="C83" s="113"/>
      <c r="D83" s="114"/>
      <c r="E83" s="114"/>
      <c r="F83" s="115"/>
      <c r="G83" s="100"/>
    </row>
    <row r="84" spans="1:7">
      <c r="A84" s="96"/>
      <c r="B84" s="116"/>
      <c r="C84" s="115"/>
      <c r="D84" s="114"/>
      <c r="E84" s="114"/>
      <c r="F84" s="115"/>
      <c r="G84" s="100"/>
    </row>
    <row r="85" spans="1:7">
      <c r="A85" s="96"/>
      <c r="B85" s="112"/>
      <c r="C85" s="113"/>
      <c r="D85" s="114"/>
      <c r="E85" s="114"/>
      <c r="F85" s="115"/>
      <c r="G85" s="100"/>
    </row>
    <row r="86" spans="1:7">
      <c r="A86" s="96"/>
      <c r="B86" s="112"/>
      <c r="C86" s="113"/>
      <c r="D86" s="114"/>
      <c r="E86" s="114"/>
      <c r="F86" s="115"/>
      <c r="G86" s="100"/>
    </row>
    <row r="87" spans="1:7">
      <c r="A87" s="117" t="s">
        <v>23</v>
      </c>
      <c r="B87" s="118"/>
      <c r="C87" s="119"/>
      <c r="D87" s="120"/>
      <c r="E87" s="120"/>
      <c r="F87" s="121"/>
      <c r="G87" s="122" t="str">
        <f>IF(D87&gt;0,D87*F87,"")</f>
        <v/>
      </c>
    </row>
  </sheetData>
  <mergeCells count="6">
    <mergeCell ref="C1:F1"/>
    <mergeCell ref="C2:F2"/>
    <mergeCell ref="A8:A10"/>
    <mergeCell ref="B8:B10"/>
    <mergeCell ref="D8:D10"/>
    <mergeCell ref="E8:E10"/>
  </mergeCells>
  <phoneticPr fontId="9" type="noConversion"/>
  <hyperlinks>
    <hyperlink ref="A13" location="_Toc194595635" display="_Toc194595635" xr:uid="{6F65A9A9-2850-4AF5-AA51-7D3DC9DC57E7}"/>
    <hyperlink ref="B13" location="_Toc194595635" display="_Toc194595635" xr:uid="{649CB020-AA1E-4206-A861-979DFF9472AC}"/>
    <hyperlink ref="A14" location="_Toc194595636" display="_Toc194595636" xr:uid="{549D7781-5E5E-4C75-8470-42CBA9666122}"/>
    <hyperlink ref="B14" location="_Toc194595636" display="_Toc194595636" xr:uid="{25E32EAE-B878-4C9C-8EC3-0FFE383A1605}"/>
    <hyperlink ref="A15" location="_Toc194595637" display="_Toc194595637" xr:uid="{460494D0-2A1C-4434-B2E0-7C7AFC4A4A99}"/>
    <hyperlink ref="B15" location="_Toc194595637" display="_Toc194595637" xr:uid="{9B961BCC-E304-425D-A6FD-1708D9975A6F}"/>
    <hyperlink ref="A16" location="_Toc194595638" display="_Toc194595638" xr:uid="{4565631E-741A-491C-9228-39554C03584F}"/>
    <hyperlink ref="B16" location="_Toc194595638" display="_Toc194595638" xr:uid="{616C06B8-6221-44EF-AA9D-675F3C5047C4}"/>
    <hyperlink ref="A17" location="_Toc194595639" display="_Toc194595639" xr:uid="{4007545B-1DF6-4D68-9607-4302E32DC4D1}"/>
    <hyperlink ref="B17" location="_Toc194595639" display="_Toc194595639" xr:uid="{03A8939D-3539-4A89-AEC4-C100ADF094F3}"/>
    <hyperlink ref="A21" location="_Toc194595641" display="_Toc194595641" xr:uid="{E623066B-E0B4-48D4-BF6A-63F3C40E3B01}"/>
    <hyperlink ref="B21" location="_Toc194595641" display="_Toc194595641" xr:uid="{A3BE4C97-33C2-4DA6-B654-0E0B89A0DD29}"/>
    <hyperlink ref="A22" location="_Toc194595642" display="_Toc194595642" xr:uid="{DCA84B33-672E-4CB1-BC94-06EF8F207631}"/>
    <hyperlink ref="B22" location="_Toc194595642" display="_Toc194595642" xr:uid="{F87BC898-2A97-415D-81D2-45C5CAF70360}"/>
    <hyperlink ref="A36" location="_Toc194595651" display="_Toc194595651" xr:uid="{3763EF62-A639-4AA7-9E1E-9B225060A675}"/>
    <hyperlink ref="B36" location="_Toc194595651" display="_Toc194595651" xr:uid="{F63B27BF-CD91-410F-A8AE-3F8CC7726E32}"/>
    <hyperlink ref="A44" location="_Toc194595660" display="_Toc194595660" xr:uid="{1B0DE60D-BC42-406B-9A41-764D93F62C35}"/>
    <hyperlink ref="B44" location="_Toc194595660" display="_Toc194595660" xr:uid="{6B2BB7DC-EA49-42D6-85E9-6DCD9049CDB9}"/>
    <hyperlink ref="A57" location="_Toc194595674" display="_Toc194595674" xr:uid="{99E70582-164C-4F0A-8D3D-FED9F064F13B}"/>
    <hyperlink ref="B57" location="_Toc194595674" display="_Toc194595674" xr:uid="{E02345F6-4C30-478F-89A6-0262DA8535E2}"/>
    <hyperlink ref="A58" location="_Toc194595675" display="_Toc194595675" xr:uid="{214D611E-3174-4606-B601-D87DE3E369B6}"/>
    <hyperlink ref="B58" location="_Toc194595675" display="_Toc194595675" xr:uid="{52CD221B-3B04-414F-BCCD-F3AA9679C494}"/>
    <hyperlink ref="B24" location="_Toc194941335" display="_Toc194941335" xr:uid="{AAA0B3A2-C4E8-4235-AB4C-4E11973844E1}"/>
    <hyperlink ref="B31" location="_Toc194941336" display="_Toc194941336" xr:uid="{D356F1B7-31F0-4F7D-89D9-1CE3CA7E335E}"/>
    <hyperlink ref="B32" location="_Toc194941338" display="_Toc194941338" xr:uid="{0208E4FC-3BA8-45A4-828A-D84029498C6C}"/>
    <hyperlink ref="B40" location="_Toc194941343" display="_Toc194941343" xr:uid="{E6C61A78-C652-40CB-A845-40562B68F60F}"/>
    <hyperlink ref="B41" location="_Toc194941345" display="_Toc194941345" xr:uid="{9048FE68-DE42-432B-998D-1E08C6829B1A}"/>
    <hyperlink ref="A45" location="_Toc194941348" display="_Toc194941348" xr:uid="{77F139F8-AF19-48C8-9971-1C4395F0A802}"/>
    <hyperlink ref="B45" location="_Toc194941348" display="_Toc194941348" xr:uid="{776A7F22-3295-4407-B809-7A22DDE55C9D}"/>
    <hyperlink ref="B49" location="_Toc194941352" display="_Toc194941352" xr:uid="{6CEA3219-B413-44AD-8900-D0E58E9B3BC5}"/>
    <hyperlink ref="B50" location="_Toc194941353" display="_Toc194941353" xr:uid="{15A517FA-ED7F-4887-8794-37D4E96B6982}"/>
    <hyperlink ref="B51" location="_Toc194941354" display="_Toc194941354" xr:uid="{BCF6C0FE-B824-48E6-BE5F-6CE5F36CBEAF}"/>
    <hyperlink ref="B52" location="_Toc194941355" display="_Toc194941355" xr:uid="{4F0F2C88-E529-414B-AA6A-3DAD373777B1}"/>
    <hyperlink ref="A37" location="_Toc194941341" display="_Toc194941341" xr:uid="{07641D21-5F5A-4C93-9782-859BAF671BF8}"/>
    <hyperlink ref="A38:A41" location="_Toc194941341" display="_Toc194941341" xr:uid="{C4EFDB91-F82D-47AB-A2C8-2340B8B9C303}"/>
    <hyperlink ref="B23" location="_Toc194941332" display="_Toc194941332" xr:uid="{32BE091B-D1F1-F844-9857-C78735EDED69}"/>
  </hyperlinks>
  <printOptions horizontalCentered="1"/>
  <pageMargins left="0.19685039370078741" right="0.19685039370078741" top="0.19685039370078741" bottom="7.874015748031496E-2" header="0.31496062992125984" footer="0"/>
  <pageSetup paperSize="9" scale="5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TEST</vt:lpstr>
      <vt:lpstr>info</vt:lpstr>
      <vt:lpstr>LOT 02</vt:lpstr>
      <vt:lpstr>TEST!Impression_des_titres</vt:lpstr>
      <vt:lpstr>info!Zone_d_impression</vt:lpstr>
      <vt:lpstr>'LOT 02'!Zone_d_impression</vt:lpstr>
      <vt:lpstr>TEST!Zone_d_impression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ARTEBA</dc:creator>
  <cp:lastModifiedBy>FABRE Thierry</cp:lastModifiedBy>
  <cp:lastPrinted>2025-12-03T15:23:57Z</cp:lastPrinted>
  <dcterms:created xsi:type="dcterms:W3CDTF">2001-03-28T07:23:11Z</dcterms:created>
  <dcterms:modified xsi:type="dcterms:W3CDTF">2026-02-02T08:08:29Z</dcterms:modified>
</cp:coreProperties>
</file>